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0" windowWidth="15480" windowHeight="7950" tabRatio="411"/>
  </bookViews>
  <sheets>
    <sheet name="M1D" sheetId="1" r:id="rId1"/>
    <sheet name="Osvojeni" sheetId="3" r:id="rId2"/>
    <sheet name="Zakljucne" sheetId="5" r:id="rId3"/>
  </sheets>
  <definedNames>
    <definedName name="_xlnm._FilterDatabase" localSheetId="1" hidden="1">Osvojeni!$A$5:$U$112</definedName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5621"/>
</workbook>
</file>

<file path=xl/calcChain.xml><?xml version="1.0" encoding="utf-8"?>
<calcChain xmlns="http://schemas.openxmlformats.org/spreadsheetml/2006/main">
  <c r="AB4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S30" i="1" l="1"/>
  <c r="S46" i="1"/>
  <c r="V46" i="1" s="1"/>
  <c r="S51" i="3" s="1"/>
  <c r="S62" i="1"/>
  <c r="S70" i="1"/>
  <c r="V70" i="1" s="1"/>
  <c r="S75" i="3" s="1"/>
  <c r="S78" i="1"/>
  <c r="V78" i="1" s="1"/>
  <c r="S83" i="3" s="1"/>
  <c r="S94" i="1"/>
  <c r="V94" i="1" s="1"/>
  <c r="S99" i="3" s="1"/>
  <c r="S6" i="1"/>
  <c r="S22" i="1"/>
  <c r="V22" i="1" s="1"/>
  <c r="S27" i="3" s="1"/>
  <c r="F27" i="5" s="1"/>
  <c r="L15" i="1"/>
  <c r="L31" i="1"/>
  <c r="L39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4" i="1"/>
  <c r="AC5" i="1"/>
  <c r="AC6" i="1"/>
  <c r="AC7" i="1"/>
  <c r="AC8" i="1"/>
  <c r="AC9" i="1"/>
  <c r="AC10" i="1"/>
  <c r="AC11" i="1"/>
  <c r="AC12" i="1"/>
  <c r="AC13" i="1"/>
  <c r="AC14" i="1"/>
  <c r="AC15" i="1"/>
  <c r="AC3" i="1"/>
  <c r="AB3" i="1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B110" i="5"/>
  <c r="B111" i="5"/>
  <c r="B112" i="5"/>
  <c r="B102" i="5"/>
  <c r="B103" i="5"/>
  <c r="B104" i="5"/>
  <c r="B105" i="5"/>
  <c r="B106" i="5"/>
  <c r="B107" i="5"/>
  <c r="B108" i="5"/>
  <c r="B109" i="5"/>
  <c r="B92" i="5"/>
  <c r="B93" i="5"/>
  <c r="B94" i="5"/>
  <c r="B95" i="5"/>
  <c r="B96" i="5"/>
  <c r="B97" i="5"/>
  <c r="B98" i="5"/>
  <c r="B99" i="5"/>
  <c r="B100" i="5"/>
  <c r="B101" i="5"/>
  <c r="B86" i="5"/>
  <c r="B87" i="5"/>
  <c r="B88" i="5"/>
  <c r="B89" i="5"/>
  <c r="B90" i="5"/>
  <c r="B9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R39" i="3"/>
  <c r="R43" i="3"/>
  <c r="R47" i="3"/>
  <c r="R55" i="3"/>
  <c r="R63" i="3"/>
  <c r="R71" i="3"/>
  <c r="R79" i="3"/>
  <c r="R87" i="3"/>
  <c r="R95" i="3"/>
  <c r="R103" i="3"/>
  <c r="R109" i="3"/>
  <c r="R11" i="3"/>
  <c r="R27" i="3"/>
  <c r="R31" i="3"/>
  <c r="R34" i="3"/>
  <c r="O91" i="3"/>
  <c r="O95" i="3"/>
  <c r="O99" i="3"/>
  <c r="O103" i="3"/>
  <c r="O107" i="3"/>
  <c r="O111" i="3"/>
  <c r="O15" i="3"/>
  <c r="O17" i="3"/>
  <c r="O19" i="3"/>
  <c r="O21" i="3"/>
  <c r="O23" i="3"/>
  <c r="O25" i="3"/>
  <c r="O27" i="3"/>
  <c r="O29" i="3"/>
  <c r="O31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H26" i="1"/>
  <c r="K26" i="1"/>
  <c r="O26" i="1"/>
  <c r="R26" i="1"/>
  <c r="S26" i="1" s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7" i="1"/>
  <c r="R28" i="1"/>
  <c r="R29" i="1"/>
  <c r="S29" i="1" s="1"/>
  <c r="V29" i="1" s="1"/>
  <c r="S34" i="3" s="1"/>
  <c r="F34" i="5" s="1"/>
  <c r="R30" i="1"/>
  <c r="R31" i="1"/>
  <c r="R32" i="1"/>
  <c r="R33" i="1"/>
  <c r="R34" i="1"/>
  <c r="S34" i="1" s="1"/>
  <c r="R35" i="1"/>
  <c r="R36" i="1"/>
  <c r="R37" i="1"/>
  <c r="R38" i="1"/>
  <c r="S38" i="1" s="1"/>
  <c r="V38" i="1" s="1"/>
  <c r="S43" i="3" s="1"/>
  <c r="F43" i="5" s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S54" i="1" s="1"/>
  <c r="V54" i="1" s="1"/>
  <c r="S59" i="3" s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S86" i="1" s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S102" i="1" s="1"/>
  <c r="R103" i="1"/>
  <c r="R104" i="1"/>
  <c r="S104" i="1" s="1"/>
  <c r="V104" i="1" s="1"/>
  <c r="S109" i="3" s="1"/>
  <c r="F109" i="5" s="1"/>
  <c r="R105" i="1"/>
  <c r="R106" i="1"/>
  <c r="R107" i="1"/>
  <c r="O42" i="1"/>
  <c r="S42" i="1" s="1"/>
  <c r="O3" i="1"/>
  <c r="S3" i="1" s="1"/>
  <c r="O4" i="1"/>
  <c r="S4" i="1" s="1"/>
  <c r="V4" i="1" s="1"/>
  <c r="S9" i="3" s="1"/>
  <c r="O5" i="1"/>
  <c r="O6" i="1"/>
  <c r="O7" i="1"/>
  <c r="O8" i="1"/>
  <c r="S8" i="1" s="1"/>
  <c r="V8" i="1" s="1"/>
  <c r="S13" i="3" s="1"/>
  <c r="O9" i="1"/>
  <c r="O10" i="1"/>
  <c r="S10" i="1" s="1"/>
  <c r="V10" i="1" s="1"/>
  <c r="S15" i="3" s="1"/>
  <c r="O11" i="1"/>
  <c r="O12" i="1"/>
  <c r="S12" i="1" s="1"/>
  <c r="V12" i="1" s="1"/>
  <c r="S17" i="3" s="1"/>
  <c r="O13" i="1"/>
  <c r="O14" i="1"/>
  <c r="S14" i="1" s="1"/>
  <c r="O15" i="1"/>
  <c r="O16" i="1"/>
  <c r="S16" i="1" s="1"/>
  <c r="O17" i="1"/>
  <c r="O18" i="1"/>
  <c r="S18" i="1" s="1"/>
  <c r="V18" i="1" s="1"/>
  <c r="S23" i="3" s="1"/>
  <c r="O19" i="1"/>
  <c r="O20" i="1"/>
  <c r="S20" i="1" s="1"/>
  <c r="V20" i="1" s="1"/>
  <c r="S25" i="3" s="1"/>
  <c r="O21" i="1"/>
  <c r="O22" i="1"/>
  <c r="O23" i="1"/>
  <c r="O24" i="1"/>
  <c r="S24" i="1" s="1"/>
  <c r="O25" i="1"/>
  <c r="O27" i="1"/>
  <c r="O28" i="1"/>
  <c r="O30" i="1"/>
  <c r="R35" i="3" s="1"/>
  <c r="O31" i="1"/>
  <c r="O32" i="1"/>
  <c r="O33" i="1"/>
  <c r="O34" i="1"/>
  <c r="O35" i="1"/>
  <c r="O36" i="1"/>
  <c r="O37" i="1"/>
  <c r="O38" i="1"/>
  <c r="O39" i="1"/>
  <c r="O40" i="1"/>
  <c r="O41" i="1"/>
  <c r="O43" i="1"/>
  <c r="O44" i="1"/>
  <c r="O45" i="1"/>
  <c r="O46" i="1"/>
  <c r="R51" i="3" s="1"/>
  <c r="O47" i="1"/>
  <c r="O48" i="1"/>
  <c r="O49" i="1"/>
  <c r="O50" i="1"/>
  <c r="S50" i="1" s="1"/>
  <c r="V50" i="1" s="1"/>
  <c r="S55" i="3" s="1"/>
  <c r="F55" i="5" s="1"/>
  <c r="O51" i="1"/>
  <c r="O52" i="1"/>
  <c r="O53" i="1"/>
  <c r="O54" i="1"/>
  <c r="R59" i="3" s="1"/>
  <c r="O55" i="1"/>
  <c r="O56" i="1"/>
  <c r="O57" i="1"/>
  <c r="O58" i="1"/>
  <c r="S58" i="1" s="1"/>
  <c r="O59" i="1"/>
  <c r="O60" i="1"/>
  <c r="O61" i="1"/>
  <c r="O62" i="1"/>
  <c r="R67" i="3" s="1"/>
  <c r="O63" i="1"/>
  <c r="O64" i="1"/>
  <c r="O65" i="1"/>
  <c r="O66" i="1"/>
  <c r="S66" i="1" s="1"/>
  <c r="V66" i="1" s="1"/>
  <c r="S71" i="3" s="1"/>
  <c r="F71" i="5" s="1"/>
  <c r="O67" i="1"/>
  <c r="O68" i="1"/>
  <c r="O69" i="1"/>
  <c r="O70" i="1"/>
  <c r="R75" i="3" s="1"/>
  <c r="O71" i="1"/>
  <c r="O72" i="1"/>
  <c r="O73" i="1"/>
  <c r="O74" i="1"/>
  <c r="S74" i="1" s="1"/>
  <c r="V74" i="1" s="1"/>
  <c r="S79" i="3" s="1"/>
  <c r="F79" i="5" s="1"/>
  <c r="O75" i="1"/>
  <c r="O76" i="1"/>
  <c r="O77" i="1"/>
  <c r="O78" i="1"/>
  <c r="R83" i="3" s="1"/>
  <c r="O79" i="1"/>
  <c r="O80" i="1"/>
  <c r="O81" i="1"/>
  <c r="O82" i="1"/>
  <c r="S82" i="1" s="1"/>
  <c r="O83" i="1"/>
  <c r="O84" i="1"/>
  <c r="O85" i="1"/>
  <c r="O86" i="1"/>
  <c r="R91" i="3" s="1"/>
  <c r="O87" i="1"/>
  <c r="O88" i="1"/>
  <c r="O89" i="1"/>
  <c r="O90" i="1"/>
  <c r="S90" i="1" s="1"/>
  <c r="O91" i="1"/>
  <c r="O92" i="1"/>
  <c r="O93" i="1"/>
  <c r="O94" i="1"/>
  <c r="R99" i="3" s="1"/>
  <c r="O95" i="1"/>
  <c r="O96" i="1"/>
  <c r="O97" i="1"/>
  <c r="O98" i="1"/>
  <c r="S98" i="1" s="1"/>
  <c r="V98" i="1" s="1"/>
  <c r="S103" i="3" s="1"/>
  <c r="F103" i="5" s="1"/>
  <c r="O99" i="1"/>
  <c r="O100" i="1"/>
  <c r="O101" i="1"/>
  <c r="O102" i="1"/>
  <c r="R107" i="3" s="1"/>
  <c r="O103" i="1"/>
  <c r="O105" i="1"/>
  <c r="O106" i="1"/>
  <c r="S106" i="1" s="1"/>
  <c r="O107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L57" i="1"/>
  <c r="K58" i="1"/>
  <c r="K59" i="1"/>
  <c r="K60" i="1"/>
  <c r="K61" i="1"/>
  <c r="L61" i="1" s="1"/>
  <c r="K62" i="1"/>
  <c r="K63" i="1"/>
  <c r="K64" i="1"/>
  <c r="K65" i="1"/>
  <c r="K66" i="1"/>
  <c r="K67" i="1"/>
  <c r="L67" i="1"/>
  <c r="K68" i="1"/>
  <c r="K69" i="1"/>
  <c r="K70" i="1"/>
  <c r="K71" i="1"/>
  <c r="K72" i="1"/>
  <c r="K73" i="1"/>
  <c r="K74" i="1"/>
  <c r="K75" i="1"/>
  <c r="K76" i="1"/>
  <c r="K77" i="1"/>
  <c r="K78" i="1"/>
  <c r="K79" i="1"/>
  <c r="L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L94" i="1" s="1"/>
  <c r="K95" i="1"/>
  <c r="K96" i="1"/>
  <c r="K97" i="1"/>
  <c r="K98" i="1"/>
  <c r="K99" i="1"/>
  <c r="K100" i="1"/>
  <c r="K101" i="1"/>
  <c r="K102" i="1"/>
  <c r="L102" i="1" s="1"/>
  <c r="K103" i="1"/>
  <c r="K104" i="1"/>
  <c r="L104" i="1" s="1"/>
  <c r="T104" i="1" s="1"/>
  <c r="K105" i="1"/>
  <c r="K106" i="1"/>
  <c r="K107" i="1"/>
  <c r="H9" i="1"/>
  <c r="H10" i="1"/>
  <c r="H11" i="1"/>
  <c r="O16" i="3" s="1"/>
  <c r="H12" i="1"/>
  <c r="H13" i="1"/>
  <c r="H14" i="1"/>
  <c r="H15" i="1"/>
  <c r="O20" i="3" s="1"/>
  <c r="H16" i="1"/>
  <c r="H17" i="1"/>
  <c r="H18" i="1"/>
  <c r="H19" i="1"/>
  <c r="O24" i="3" s="1"/>
  <c r="H20" i="1"/>
  <c r="H21" i="1"/>
  <c r="H22" i="1"/>
  <c r="H23" i="1"/>
  <c r="O28" i="3" s="1"/>
  <c r="H24" i="1"/>
  <c r="H25" i="1"/>
  <c r="H27" i="1"/>
  <c r="O32" i="3" s="1"/>
  <c r="H28" i="1"/>
  <c r="L28" i="1" s="1"/>
  <c r="H29" i="1"/>
  <c r="H30" i="1"/>
  <c r="H31" i="1"/>
  <c r="O36" i="3" s="1"/>
  <c r="H32" i="1"/>
  <c r="L32" i="1" s="1"/>
  <c r="H33" i="1"/>
  <c r="H34" i="1"/>
  <c r="L34" i="1" s="1"/>
  <c r="H35" i="1"/>
  <c r="O40" i="3" s="1"/>
  <c r="H36" i="1"/>
  <c r="L36" i="1" s="1"/>
  <c r="W36" i="1" s="1"/>
  <c r="P41" i="3" s="1"/>
  <c r="H37" i="1"/>
  <c r="H38" i="1"/>
  <c r="H39" i="1"/>
  <c r="O44" i="3" s="1"/>
  <c r="H40" i="1"/>
  <c r="L40" i="1" s="1"/>
  <c r="H41" i="1"/>
  <c r="H42" i="1"/>
  <c r="L42" i="1" s="1"/>
  <c r="U42" i="1" s="1"/>
  <c r="U47" i="3" s="1"/>
  <c r="H47" i="5" s="1"/>
  <c r="H43" i="1"/>
  <c r="O48" i="3" s="1"/>
  <c r="H44" i="1"/>
  <c r="O49" i="3" s="1"/>
  <c r="H45" i="1"/>
  <c r="O50" i="3" s="1"/>
  <c r="H46" i="1"/>
  <c r="H47" i="1"/>
  <c r="H48" i="1"/>
  <c r="O53" i="3" s="1"/>
  <c r="H49" i="1"/>
  <c r="O54" i="3" s="1"/>
  <c r="H50" i="1"/>
  <c r="O55" i="3" s="1"/>
  <c r="H51" i="1"/>
  <c r="O56" i="3" s="1"/>
  <c r="H52" i="1"/>
  <c r="O57" i="3" s="1"/>
  <c r="H53" i="1"/>
  <c r="O58" i="3" s="1"/>
  <c r="H54" i="1"/>
  <c r="H55" i="1"/>
  <c r="O60" i="3" s="1"/>
  <c r="H56" i="1"/>
  <c r="O61" i="3" s="1"/>
  <c r="H57" i="1"/>
  <c r="O62" i="3" s="1"/>
  <c r="H58" i="1"/>
  <c r="L58" i="1" s="1"/>
  <c r="W58" i="1" s="1"/>
  <c r="P63" i="3" s="1"/>
  <c r="H59" i="1"/>
  <c r="O64" i="3" s="1"/>
  <c r="H60" i="1"/>
  <c r="O65" i="3" s="1"/>
  <c r="H61" i="1"/>
  <c r="O66" i="3" s="1"/>
  <c r="H62" i="1"/>
  <c r="O67" i="3" s="1"/>
  <c r="H63" i="1"/>
  <c r="H64" i="1"/>
  <c r="O69" i="3" s="1"/>
  <c r="H65" i="1"/>
  <c r="O70" i="3" s="1"/>
  <c r="H66" i="1"/>
  <c r="O71" i="3" s="1"/>
  <c r="H67" i="1"/>
  <c r="O72" i="3" s="1"/>
  <c r="H68" i="1"/>
  <c r="L68" i="1" s="1"/>
  <c r="W68" i="1" s="1"/>
  <c r="P73" i="3" s="1"/>
  <c r="H69" i="1"/>
  <c r="O74" i="3" s="1"/>
  <c r="H70" i="1"/>
  <c r="H71" i="1"/>
  <c r="H72" i="1"/>
  <c r="O77" i="3" s="1"/>
  <c r="H73" i="1"/>
  <c r="O78" i="3" s="1"/>
  <c r="H74" i="1"/>
  <c r="L74" i="1" s="1"/>
  <c r="W74" i="1" s="1"/>
  <c r="P79" i="3" s="1"/>
  <c r="H75" i="1"/>
  <c r="O80" i="3" s="1"/>
  <c r="H76" i="1"/>
  <c r="O81" i="3" s="1"/>
  <c r="H77" i="1"/>
  <c r="O82" i="3" s="1"/>
  <c r="H78" i="1"/>
  <c r="O83" i="3" s="1"/>
  <c r="H79" i="1"/>
  <c r="O84" i="3" s="1"/>
  <c r="H80" i="1"/>
  <c r="O85" i="3" s="1"/>
  <c r="H81" i="1"/>
  <c r="O86" i="3" s="1"/>
  <c r="H82" i="1"/>
  <c r="L82" i="1" s="1"/>
  <c r="W82" i="1" s="1"/>
  <c r="P87" i="3" s="1"/>
  <c r="H83" i="1"/>
  <c r="O88" i="3" s="1"/>
  <c r="H84" i="1"/>
  <c r="O89" i="3" s="1"/>
  <c r="H85" i="1"/>
  <c r="H86" i="1"/>
  <c r="H87" i="1"/>
  <c r="O92" i="3" s="1"/>
  <c r="H88" i="1"/>
  <c r="O93" i="3" s="1"/>
  <c r="E93" i="5" s="1"/>
  <c r="H89" i="1"/>
  <c r="H90" i="1"/>
  <c r="H91" i="1"/>
  <c r="O96" i="3" s="1"/>
  <c r="H92" i="1"/>
  <c r="H93" i="1"/>
  <c r="O98" i="3" s="1"/>
  <c r="L93" i="1"/>
  <c r="H94" i="1"/>
  <c r="H95" i="1"/>
  <c r="O100" i="3" s="1"/>
  <c r="H96" i="1"/>
  <c r="O101" i="3" s="1"/>
  <c r="H97" i="1"/>
  <c r="O102" i="3" s="1"/>
  <c r="H98" i="1"/>
  <c r="L98" i="1" s="1"/>
  <c r="H99" i="1"/>
  <c r="O104" i="3" s="1"/>
  <c r="H100" i="1"/>
  <c r="O105" i="3" s="1"/>
  <c r="H101" i="1"/>
  <c r="O106" i="3" s="1"/>
  <c r="H102" i="1"/>
  <c r="H103" i="1"/>
  <c r="H104" i="1"/>
  <c r="O109" i="3" s="1"/>
  <c r="H105" i="1"/>
  <c r="O110" i="3" s="1"/>
  <c r="H106" i="1"/>
  <c r="L106" i="1" s="1"/>
  <c r="W106" i="1" s="1"/>
  <c r="P111" i="3" s="1"/>
  <c r="E111" i="5" s="1"/>
  <c r="H107" i="1"/>
  <c r="O112" i="3" s="1"/>
  <c r="H5" i="1"/>
  <c r="H6" i="1"/>
  <c r="L6" i="1" s="1"/>
  <c r="T6" i="1" s="1"/>
  <c r="T11" i="3" s="1"/>
  <c r="G11" i="5" s="1"/>
  <c r="H7" i="1"/>
  <c r="O12" i="3" s="1"/>
  <c r="H8" i="1"/>
  <c r="B8" i="3"/>
  <c r="H3" i="1"/>
  <c r="L3" i="1" s="1"/>
  <c r="T3" i="1" s="1"/>
  <c r="T8" i="3" s="1"/>
  <c r="G8" i="5" s="1"/>
  <c r="H4" i="1"/>
  <c r="C8" i="5"/>
  <c r="A8" i="5"/>
  <c r="A9" i="5"/>
  <c r="B8" i="5"/>
  <c r="A8" i="3"/>
  <c r="A9" i="3"/>
  <c r="V26" i="1"/>
  <c r="S31" i="3" s="1"/>
  <c r="F31" i="5" s="1"/>
  <c r="L69" i="1"/>
  <c r="L59" i="1"/>
  <c r="L86" i="1"/>
  <c r="W86" i="1"/>
  <c r="P91" i="3" s="1"/>
  <c r="E91" i="5" s="1"/>
  <c r="L45" i="1"/>
  <c r="W45" i="1"/>
  <c r="P50" i="3" s="1"/>
  <c r="E50" i="5" s="1"/>
  <c r="L101" i="1"/>
  <c r="L100" i="1"/>
  <c r="L97" i="1"/>
  <c r="W97" i="1" s="1"/>
  <c r="P102" i="3" s="1"/>
  <c r="L96" i="1"/>
  <c r="W96" i="1" s="1"/>
  <c r="P101" i="3" s="1"/>
  <c r="E101" i="5" s="1"/>
  <c r="L90" i="1"/>
  <c r="L88" i="1"/>
  <c r="W88" i="1" s="1"/>
  <c r="P93" i="3" s="1"/>
  <c r="L73" i="1"/>
  <c r="L60" i="1"/>
  <c r="W60" i="1" s="1"/>
  <c r="P65" i="3" s="1"/>
  <c r="E65" i="5" s="1"/>
  <c r="L51" i="1"/>
  <c r="V24" i="1"/>
  <c r="S29" i="3" s="1"/>
  <c r="V14" i="1"/>
  <c r="S19" i="3" s="1"/>
  <c r="V3" i="1"/>
  <c r="S8" i="3" s="1"/>
  <c r="U82" i="1"/>
  <c r="U87" i="3" s="1"/>
  <c r="H87" i="5" s="1"/>
  <c r="W73" i="1"/>
  <c r="P78" i="3" s="1"/>
  <c r="E78" i="5" s="1"/>
  <c r="V6" i="1"/>
  <c r="S11" i="3" s="1"/>
  <c r="F11" i="5" s="1"/>
  <c r="V58" i="1"/>
  <c r="S63" i="3" s="1"/>
  <c r="F63" i="5" s="1"/>
  <c r="W104" i="1"/>
  <c r="P109" i="3" s="1"/>
  <c r="E109" i="5" s="1"/>
  <c r="L50" i="1"/>
  <c r="W50" i="1" s="1"/>
  <c r="P55" i="3" s="1"/>
  <c r="E55" i="5" s="1"/>
  <c r="L44" i="1"/>
  <c r="W44" i="1" s="1"/>
  <c r="P49" i="3" s="1"/>
  <c r="L62" i="1"/>
  <c r="L81" i="1"/>
  <c r="L77" i="1"/>
  <c r="W77" i="1" s="1"/>
  <c r="P82" i="3" s="1"/>
  <c r="E82" i="5" s="1"/>
  <c r="L105" i="1"/>
  <c r="L72" i="1"/>
  <c r="V62" i="1"/>
  <c r="S67" i="3" s="1"/>
  <c r="F67" i="5" s="1"/>
  <c r="W105" i="1"/>
  <c r="P110" i="3" s="1"/>
  <c r="E110" i="5" s="1"/>
  <c r="W101" i="1" l="1"/>
  <c r="P106" i="3" s="1"/>
  <c r="E106" i="5" s="1"/>
  <c r="L78" i="1"/>
  <c r="L8" i="1"/>
  <c r="W8" i="1" s="1"/>
  <c r="P13" i="3" s="1"/>
  <c r="O13" i="3"/>
  <c r="O108" i="3"/>
  <c r="L103" i="1"/>
  <c r="L92" i="1"/>
  <c r="W92" i="1" s="1"/>
  <c r="P97" i="3" s="1"/>
  <c r="O97" i="3"/>
  <c r="W67" i="1"/>
  <c r="P72" i="3" s="1"/>
  <c r="E72" i="5" s="1"/>
  <c r="T67" i="1"/>
  <c r="T72" i="3" s="1"/>
  <c r="G72" i="5" s="1"/>
  <c r="O47" i="3"/>
  <c r="O63" i="3"/>
  <c r="L95" i="1"/>
  <c r="L66" i="1"/>
  <c r="T66" i="1" s="1"/>
  <c r="T71" i="3" s="1"/>
  <c r="G71" i="5" s="1"/>
  <c r="L107" i="1"/>
  <c r="L4" i="1"/>
  <c r="O9" i="3"/>
  <c r="T98" i="1"/>
  <c r="T103" i="3" s="1"/>
  <c r="G103" i="5" s="1"/>
  <c r="W98" i="1"/>
  <c r="P103" i="3" s="1"/>
  <c r="E103" i="5" s="1"/>
  <c r="F13" i="5"/>
  <c r="O39" i="3"/>
  <c r="O87" i="3"/>
  <c r="E87" i="5"/>
  <c r="L70" i="1"/>
  <c r="T70" i="1" s="1"/>
  <c r="T75" i="3" s="1"/>
  <c r="G75" i="5" s="1"/>
  <c r="O75" i="3"/>
  <c r="E63" i="5"/>
  <c r="L54" i="1"/>
  <c r="W54" i="1" s="1"/>
  <c r="P59" i="3" s="1"/>
  <c r="O59" i="3"/>
  <c r="O51" i="3"/>
  <c r="L46" i="1"/>
  <c r="T46" i="1" s="1"/>
  <c r="T51" i="3" s="1"/>
  <c r="G51" i="5" s="1"/>
  <c r="L38" i="1"/>
  <c r="T38" i="1" s="1"/>
  <c r="T43" i="3" s="1"/>
  <c r="G43" i="5" s="1"/>
  <c r="O43" i="3"/>
  <c r="L30" i="1"/>
  <c r="O35" i="3"/>
  <c r="L25" i="1"/>
  <c r="O30" i="3"/>
  <c r="L21" i="1"/>
  <c r="O26" i="3"/>
  <c r="L17" i="1"/>
  <c r="W17" i="1" s="1"/>
  <c r="P22" i="3" s="1"/>
  <c r="O22" i="3"/>
  <c r="L13" i="1"/>
  <c r="O18" i="3"/>
  <c r="L9" i="1"/>
  <c r="O14" i="3"/>
  <c r="U104" i="1"/>
  <c r="U109" i="3" s="1"/>
  <c r="H109" i="5" s="1"/>
  <c r="T109" i="3"/>
  <c r="G109" i="5" s="1"/>
  <c r="T58" i="1"/>
  <c r="T63" i="3" s="1"/>
  <c r="G63" i="5" s="1"/>
  <c r="F59" i="5"/>
  <c r="O79" i="3"/>
  <c r="E79" i="5" s="1"/>
  <c r="W42" i="1"/>
  <c r="P47" i="3" s="1"/>
  <c r="T105" i="1"/>
  <c r="T110" i="3" s="1"/>
  <c r="G110" i="5" s="1"/>
  <c r="E49" i="5"/>
  <c r="L99" i="1"/>
  <c r="T69" i="1"/>
  <c r="T74" i="3" s="1"/>
  <c r="G74" i="5" s="1"/>
  <c r="O94" i="3"/>
  <c r="L89" i="1"/>
  <c r="O90" i="3"/>
  <c r="L85" i="1"/>
  <c r="W57" i="1"/>
  <c r="P62" i="3" s="1"/>
  <c r="F23" i="5"/>
  <c r="T42" i="1"/>
  <c r="T47" i="3" s="1"/>
  <c r="G47" i="5" s="1"/>
  <c r="E102" i="5"/>
  <c r="S101" i="1"/>
  <c r="V101" i="1" s="1"/>
  <c r="S106" i="3" s="1"/>
  <c r="F106" i="5" s="1"/>
  <c r="R106" i="3"/>
  <c r="S97" i="1"/>
  <c r="R102" i="3"/>
  <c r="S93" i="1"/>
  <c r="R98" i="3"/>
  <c r="S89" i="1"/>
  <c r="V89" i="1" s="1"/>
  <c r="S94" i="3" s="1"/>
  <c r="F94" i="5" s="1"/>
  <c r="R94" i="3"/>
  <c r="S85" i="1"/>
  <c r="V85" i="1" s="1"/>
  <c r="S90" i="3" s="1"/>
  <c r="F90" i="5" s="1"/>
  <c r="R90" i="3"/>
  <c r="S81" i="1"/>
  <c r="R86" i="3"/>
  <c r="S77" i="1"/>
  <c r="R82" i="3"/>
  <c r="S73" i="1"/>
  <c r="V73" i="1" s="1"/>
  <c r="S78" i="3" s="1"/>
  <c r="F78" i="5" s="1"/>
  <c r="R78" i="3"/>
  <c r="S69" i="1"/>
  <c r="R74" i="3"/>
  <c r="S65" i="1"/>
  <c r="V65" i="1" s="1"/>
  <c r="S70" i="3" s="1"/>
  <c r="F70" i="5" s="1"/>
  <c r="R70" i="3"/>
  <c r="S61" i="1"/>
  <c r="R66" i="3"/>
  <c r="S57" i="1"/>
  <c r="R62" i="3"/>
  <c r="S53" i="1"/>
  <c r="V53" i="1" s="1"/>
  <c r="S58" i="3" s="1"/>
  <c r="F58" i="5" s="1"/>
  <c r="R58" i="3"/>
  <c r="S49" i="1"/>
  <c r="V49" i="1" s="1"/>
  <c r="S54" i="3" s="1"/>
  <c r="R54" i="3"/>
  <c r="S45" i="1"/>
  <c r="R50" i="3"/>
  <c r="S40" i="1"/>
  <c r="R45" i="3"/>
  <c r="S36" i="1"/>
  <c r="R41" i="3"/>
  <c r="S32" i="1"/>
  <c r="V32" i="1" s="1"/>
  <c r="S37" i="3" s="1"/>
  <c r="F37" i="5" s="1"/>
  <c r="R37" i="3"/>
  <c r="S27" i="1"/>
  <c r="R32" i="3"/>
  <c r="O11" i="3"/>
  <c r="R19" i="3"/>
  <c r="F19" i="5" s="1"/>
  <c r="L23" i="1"/>
  <c r="L7" i="1"/>
  <c r="F75" i="5"/>
  <c r="L84" i="1"/>
  <c r="W93" i="1"/>
  <c r="P98" i="3" s="1"/>
  <c r="E98" i="5" s="1"/>
  <c r="W6" i="1"/>
  <c r="P11" i="3" s="1"/>
  <c r="W79" i="1"/>
  <c r="P84" i="3" s="1"/>
  <c r="E84" i="5" s="1"/>
  <c r="L53" i="1"/>
  <c r="L76" i="1"/>
  <c r="L48" i="1"/>
  <c r="L83" i="1"/>
  <c r="L49" i="1"/>
  <c r="L5" i="1"/>
  <c r="O10" i="3"/>
  <c r="O76" i="3"/>
  <c r="L71" i="1"/>
  <c r="O68" i="3"/>
  <c r="L63" i="1"/>
  <c r="O52" i="3"/>
  <c r="L47" i="1"/>
  <c r="L22" i="1"/>
  <c r="L18" i="1"/>
  <c r="L14" i="1"/>
  <c r="L10" i="1"/>
  <c r="L75" i="1"/>
  <c r="L65" i="1"/>
  <c r="L55" i="1"/>
  <c r="L52" i="1"/>
  <c r="S105" i="1"/>
  <c r="R110" i="3"/>
  <c r="S100" i="1"/>
  <c r="R105" i="3"/>
  <c r="S96" i="1"/>
  <c r="R101" i="3"/>
  <c r="S92" i="1"/>
  <c r="R97" i="3"/>
  <c r="S88" i="1"/>
  <c r="T88" i="1" s="1"/>
  <c r="T93" i="3" s="1"/>
  <c r="G93" i="5" s="1"/>
  <c r="R93" i="3"/>
  <c r="S84" i="1"/>
  <c r="V84" i="1" s="1"/>
  <c r="S89" i="3" s="1"/>
  <c r="F89" i="5" s="1"/>
  <c r="R89" i="3"/>
  <c r="S80" i="1"/>
  <c r="V80" i="1" s="1"/>
  <c r="S85" i="3" s="1"/>
  <c r="R85" i="3"/>
  <c r="S76" i="1"/>
  <c r="R81" i="3"/>
  <c r="S72" i="1"/>
  <c r="V72" i="1" s="1"/>
  <c r="S77" i="3" s="1"/>
  <c r="F77" i="5" s="1"/>
  <c r="R77" i="3"/>
  <c r="S68" i="1"/>
  <c r="V68" i="1" s="1"/>
  <c r="S73" i="3" s="1"/>
  <c r="F73" i="5" s="1"/>
  <c r="R73" i="3"/>
  <c r="S64" i="1"/>
  <c r="V64" i="1" s="1"/>
  <c r="S69" i="3" s="1"/>
  <c r="F69" i="5" s="1"/>
  <c r="R69" i="3"/>
  <c r="S60" i="1"/>
  <c r="V60" i="1" s="1"/>
  <c r="S65" i="3" s="1"/>
  <c r="F65" i="5" s="1"/>
  <c r="R65" i="3"/>
  <c r="S56" i="1"/>
  <c r="V56" i="1" s="1"/>
  <c r="S61" i="3" s="1"/>
  <c r="F61" i="5" s="1"/>
  <c r="R61" i="3"/>
  <c r="S52" i="1"/>
  <c r="V52" i="1" s="1"/>
  <c r="S57" i="3" s="1"/>
  <c r="F57" i="5" s="1"/>
  <c r="R57" i="3"/>
  <c r="S48" i="1"/>
  <c r="V48" i="1" s="1"/>
  <c r="S53" i="3" s="1"/>
  <c r="R53" i="3"/>
  <c r="S44" i="1"/>
  <c r="R49" i="3"/>
  <c r="S39" i="1"/>
  <c r="V39" i="1" s="1"/>
  <c r="S44" i="3" s="1"/>
  <c r="F44" i="5" s="1"/>
  <c r="R44" i="3"/>
  <c r="S35" i="1"/>
  <c r="V35" i="1" s="1"/>
  <c r="S40" i="3" s="1"/>
  <c r="F40" i="5" s="1"/>
  <c r="R40" i="3"/>
  <c r="S31" i="1"/>
  <c r="V31" i="1" s="1"/>
  <c r="S36" i="3" s="1"/>
  <c r="F36" i="5" s="1"/>
  <c r="R36" i="3"/>
  <c r="S25" i="1"/>
  <c r="V25" i="1" s="1"/>
  <c r="S30" i="3" s="1"/>
  <c r="F30" i="5" s="1"/>
  <c r="R30" i="3"/>
  <c r="S21" i="1"/>
  <c r="V21" i="1" s="1"/>
  <c r="S26" i="3" s="1"/>
  <c r="F26" i="5" s="1"/>
  <c r="R26" i="3"/>
  <c r="S17" i="1"/>
  <c r="V17" i="1" s="1"/>
  <c r="S22" i="3" s="1"/>
  <c r="F22" i="5" s="1"/>
  <c r="R22" i="3"/>
  <c r="S13" i="1"/>
  <c r="V13" i="1" s="1"/>
  <c r="S18" i="3" s="1"/>
  <c r="F18" i="5" s="1"/>
  <c r="R18" i="3"/>
  <c r="S9" i="1"/>
  <c r="V9" i="1" s="1"/>
  <c r="S14" i="3" s="1"/>
  <c r="F14" i="5" s="1"/>
  <c r="R14" i="3"/>
  <c r="S5" i="1"/>
  <c r="V5" i="1" s="1"/>
  <c r="S10" i="3" s="1"/>
  <c r="F10" i="5" s="1"/>
  <c r="R10" i="3"/>
  <c r="O41" i="3"/>
  <c r="E41" i="5" s="1"/>
  <c r="O33" i="3"/>
  <c r="O73" i="3"/>
  <c r="E73" i="5" s="1"/>
  <c r="R15" i="3"/>
  <c r="F15" i="5" s="1"/>
  <c r="L35" i="1"/>
  <c r="L19" i="1"/>
  <c r="L43" i="1"/>
  <c r="F99" i="5"/>
  <c r="F83" i="5"/>
  <c r="W62" i="1"/>
  <c r="P67" i="3" s="1"/>
  <c r="E67" i="5" s="1"/>
  <c r="F51" i="5"/>
  <c r="T30" i="1"/>
  <c r="T35" i="3" s="1"/>
  <c r="G35" i="5" s="1"/>
  <c r="L80" i="1"/>
  <c r="L56" i="1"/>
  <c r="L64" i="1"/>
  <c r="O8" i="3"/>
  <c r="L91" i="1"/>
  <c r="E62" i="5"/>
  <c r="L41" i="1"/>
  <c r="O46" i="3"/>
  <c r="L37" i="1"/>
  <c r="O42" i="3"/>
  <c r="L33" i="1"/>
  <c r="O38" i="3"/>
  <c r="L29" i="1"/>
  <c r="O34" i="3"/>
  <c r="L87" i="1"/>
  <c r="S107" i="1"/>
  <c r="R112" i="3"/>
  <c r="S41" i="1"/>
  <c r="V41" i="1" s="1"/>
  <c r="S46" i="3" s="1"/>
  <c r="F46" i="5" s="1"/>
  <c r="R46" i="3"/>
  <c r="S37" i="1"/>
  <c r="V37" i="1" s="1"/>
  <c r="S42" i="3" s="1"/>
  <c r="F42" i="5" s="1"/>
  <c r="R42" i="3"/>
  <c r="S33" i="1"/>
  <c r="V33" i="1" s="1"/>
  <c r="S38" i="3" s="1"/>
  <c r="F38" i="5" s="1"/>
  <c r="R38" i="3"/>
  <c r="S28" i="1"/>
  <c r="R33" i="3"/>
  <c r="S23" i="1"/>
  <c r="V23" i="1" s="1"/>
  <c r="S28" i="3" s="1"/>
  <c r="F28" i="5" s="1"/>
  <c r="R28" i="3"/>
  <c r="S19" i="1"/>
  <c r="V19" i="1" s="1"/>
  <c r="S24" i="3" s="1"/>
  <c r="F24" i="5" s="1"/>
  <c r="R24" i="3"/>
  <c r="S15" i="1"/>
  <c r="V15" i="1" s="1"/>
  <c r="S20" i="3" s="1"/>
  <c r="F20" i="5" s="1"/>
  <c r="R20" i="3"/>
  <c r="S11" i="1"/>
  <c r="V11" i="1" s="1"/>
  <c r="S16" i="3" s="1"/>
  <c r="F16" i="5" s="1"/>
  <c r="R16" i="3"/>
  <c r="S7" i="1"/>
  <c r="V7" i="1" s="1"/>
  <c r="S12" i="3" s="1"/>
  <c r="F12" i="5" s="1"/>
  <c r="R12" i="3"/>
  <c r="R8" i="3"/>
  <c r="F8" i="5" s="1"/>
  <c r="O45" i="3"/>
  <c r="O37" i="3"/>
  <c r="R23" i="3"/>
  <c r="R111" i="3"/>
  <c r="L27" i="1"/>
  <c r="L11" i="1"/>
  <c r="T11" i="1" s="1"/>
  <c r="L24" i="1"/>
  <c r="T24" i="1" s="1"/>
  <c r="L20" i="1"/>
  <c r="L16" i="1"/>
  <c r="W16" i="1" s="1"/>
  <c r="P21" i="3" s="1"/>
  <c r="E21" i="5" s="1"/>
  <c r="L12" i="1"/>
  <c r="S103" i="1"/>
  <c r="V103" i="1" s="1"/>
  <c r="S108" i="3" s="1"/>
  <c r="R108" i="3"/>
  <c r="S99" i="1"/>
  <c r="V99" i="1" s="1"/>
  <c r="S104" i="3" s="1"/>
  <c r="R104" i="3"/>
  <c r="S95" i="1"/>
  <c r="V95" i="1" s="1"/>
  <c r="S100" i="3" s="1"/>
  <c r="R100" i="3"/>
  <c r="S91" i="1"/>
  <c r="R96" i="3"/>
  <c r="S87" i="1"/>
  <c r="V87" i="1" s="1"/>
  <c r="S92" i="3" s="1"/>
  <c r="R92" i="3"/>
  <c r="S83" i="1"/>
  <c r="V83" i="1" s="1"/>
  <c r="S88" i="3" s="1"/>
  <c r="R88" i="3"/>
  <c r="S79" i="1"/>
  <c r="R84" i="3"/>
  <c r="S75" i="1"/>
  <c r="R80" i="3"/>
  <c r="S71" i="1"/>
  <c r="V71" i="1" s="1"/>
  <c r="S76" i="3" s="1"/>
  <c r="R76" i="3"/>
  <c r="S67" i="1"/>
  <c r="V67" i="1" s="1"/>
  <c r="S72" i="3" s="1"/>
  <c r="R72" i="3"/>
  <c r="S63" i="1"/>
  <c r="V63" i="1" s="1"/>
  <c r="S68" i="3" s="1"/>
  <c r="R68" i="3"/>
  <c r="S59" i="1"/>
  <c r="W59" i="1" s="1"/>
  <c r="P64" i="3" s="1"/>
  <c r="E64" i="5" s="1"/>
  <c r="R64" i="3"/>
  <c r="S55" i="1"/>
  <c r="V55" i="1" s="1"/>
  <c r="S60" i="3" s="1"/>
  <c r="R60" i="3"/>
  <c r="S51" i="1"/>
  <c r="V51" i="1" s="1"/>
  <c r="S56" i="3" s="1"/>
  <c r="R56" i="3"/>
  <c r="S47" i="1"/>
  <c r="V47" i="1" s="1"/>
  <c r="S52" i="3" s="1"/>
  <c r="R52" i="3"/>
  <c r="S43" i="1"/>
  <c r="R48" i="3"/>
  <c r="R25" i="3"/>
  <c r="F25" i="5" s="1"/>
  <c r="R17" i="3"/>
  <c r="F17" i="5" s="1"/>
  <c r="R9" i="3"/>
  <c r="F9" i="5" s="1"/>
  <c r="L26" i="1"/>
  <c r="R29" i="3"/>
  <c r="F29" i="5" s="1"/>
  <c r="R21" i="3"/>
  <c r="R13" i="3"/>
  <c r="U106" i="1"/>
  <c r="U111" i="3" s="1"/>
  <c r="H111" i="5" s="1"/>
  <c r="V86" i="1"/>
  <c r="S91" i="3" s="1"/>
  <c r="F91" i="5" s="1"/>
  <c r="T86" i="1"/>
  <c r="T91" i="3" s="1"/>
  <c r="G91" i="5" s="1"/>
  <c r="W46" i="1"/>
  <c r="P51" i="3" s="1"/>
  <c r="E51" i="5" s="1"/>
  <c r="U60" i="1"/>
  <c r="U65" i="3" s="1"/>
  <c r="H65" i="5" s="1"/>
  <c r="V102" i="1"/>
  <c r="S107" i="3" s="1"/>
  <c r="F107" i="5" s="1"/>
  <c r="T36" i="1"/>
  <c r="T41" i="3" s="1"/>
  <c r="G41" i="5" s="1"/>
  <c r="T54" i="1"/>
  <c r="T59" i="3" s="1"/>
  <c r="G59" i="5" s="1"/>
  <c r="V42" i="1"/>
  <c r="S47" i="3" s="1"/>
  <c r="F47" i="5" s="1"/>
  <c r="V75" i="1"/>
  <c r="S80" i="3" s="1"/>
  <c r="T75" i="1"/>
  <c r="T80" i="3" s="1"/>
  <c r="G80" i="5" s="1"/>
  <c r="V59" i="1"/>
  <c r="S64" i="3" s="1"/>
  <c r="T59" i="1"/>
  <c r="W51" i="1"/>
  <c r="P56" i="3" s="1"/>
  <c r="E56" i="5" s="1"/>
  <c r="T51" i="1"/>
  <c r="W38" i="1"/>
  <c r="P43" i="3" s="1"/>
  <c r="W102" i="1"/>
  <c r="P107" i="3" s="1"/>
  <c r="E107" i="5" s="1"/>
  <c r="U54" i="1"/>
  <c r="U59" i="3" s="1"/>
  <c r="H59" i="5" s="1"/>
  <c r="T102" i="1"/>
  <c r="T107" i="3" s="1"/>
  <c r="G107" i="5" s="1"/>
  <c r="T92" i="1"/>
  <c r="T97" i="3" s="1"/>
  <c r="G97" i="5" s="1"/>
  <c r="W90" i="1"/>
  <c r="P95" i="3" s="1"/>
  <c r="E95" i="5" s="1"/>
  <c r="T90" i="1"/>
  <c r="T95" i="3" s="1"/>
  <c r="G95" i="5" s="1"/>
  <c r="V82" i="1"/>
  <c r="S87" i="3" s="1"/>
  <c r="F87" i="5" s="1"/>
  <c r="T82" i="1"/>
  <c r="T87" i="3" s="1"/>
  <c r="G87" i="5" s="1"/>
  <c r="V106" i="1"/>
  <c r="S111" i="3" s="1"/>
  <c r="T50" i="1"/>
  <c r="T55" i="3" s="1"/>
  <c r="G55" i="5" s="1"/>
  <c r="W94" i="1"/>
  <c r="P99" i="3" s="1"/>
  <c r="E99" i="5" s="1"/>
  <c r="U86" i="1"/>
  <c r="U91" i="3" s="1"/>
  <c r="H91" i="5" s="1"/>
  <c r="V90" i="1"/>
  <c r="S95" i="3" s="1"/>
  <c r="F95" i="5" s="1"/>
  <c r="V34" i="1"/>
  <c r="S39" i="3" s="1"/>
  <c r="F39" i="5" s="1"/>
  <c r="W34" i="1"/>
  <c r="P39" i="3" s="1"/>
  <c r="E39" i="5" s="1"/>
  <c r="T34" i="1"/>
  <c r="T39" i="3" s="1"/>
  <c r="G39" i="5" s="1"/>
  <c r="T106" i="1"/>
  <c r="T111" i="3" s="1"/>
  <c r="G111" i="5" s="1"/>
  <c r="T62" i="1"/>
  <c r="U58" i="1"/>
  <c r="U63" i="3" s="1"/>
  <c r="H63" i="5" s="1"/>
  <c r="T74" i="1"/>
  <c r="T79" i="3" s="1"/>
  <c r="G79" i="5" s="1"/>
  <c r="U74" i="1"/>
  <c r="U79" i="3" s="1"/>
  <c r="H79" i="5" s="1"/>
  <c r="T94" i="1"/>
  <c r="T99" i="3" s="1"/>
  <c r="G99" i="5" s="1"/>
  <c r="W30" i="1"/>
  <c r="P35" i="3" s="1"/>
  <c r="V30" i="1"/>
  <c r="S35" i="3" s="1"/>
  <c r="F35" i="5" s="1"/>
  <c r="T84" i="1"/>
  <c r="T89" i="3" s="1"/>
  <c r="G89" i="5" s="1"/>
  <c r="U50" i="1"/>
  <c r="U55" i="3" s="1"/>
  <c r="H55" i="5" s="1"/>
  <c r="W70" i="1"/>
  <c r="P75" i="3" s="1"/>
  <c r="E75" i="5" s="1"/>
  <c r="W19" i="1"/>
  <c r="P24" i="3" s="1"/>
  <c r="E24" i="5" s="1"/>
  <c r="V16" i="1"/>
  <c r="S21" i="3" s="1"/>
  <c r="F21" i="5" s="1"/>
  <c r="U6" i="1"/>
  <c r="U11" i="3" s="1"/>
  <c r="H11" i="5" s="1"/>
  <c r="W3" i="1"/>
  <c r="P8" i="3" s="1"/>
  <c r="E8" i="5" s="1"/>
  <c r="U3" i="1"/>
  <c r="U8" i="3" s="1"/>
  <c r="H8" i="5" s="1"/>
  <c r="T29" i="3"/>
  <c r="G29" i="5" s="1"/>
  <c r="U24" i="1"/>
  <c r="U29" i="3" s="1"/>
  <c r="H29" i="5" s="1"/>
  <c r="T8" i="1"/>
  <c r="T13" i="3" s="1"/>
  <c r="G13" i="5" s="1"/>
  <c r="W32" i="1"/>
  <c r="P37" i="3" s="1"/>
  <c r="E37" i="5" s="1"/>
  <c r="U34" i="1"/>
  <c r="U39" i="3" s="1"/>
  <c r="H39" i="5" s="1"/>
  <c r="T19" i="1"/>
  <c r="W24" i="1"/>
  <c r="P29" i="3" s="1"/>
  <c r="E29" i="5" s="1"/>
  <c r="T9" i="1"/>
  <c r="T14" i="3" s="1"/>
  <c r="G14" i="5" s="1"/>
  <c r="T39" i="1" l="1"/>
  <c r="T44" i="3" s="1"/>
  <c r="G44" i="5" s="1"/>
  <c r="U8" i="1"/>
  <c r="U13" i="3" s="1"/>
  <c r="H13" i="5" s="1"/>
  <c r="T16" i="1"/>
  <c r="T21" i="3" s="1"/>
  <c r="G21" i="5" s="1"/>
  <c r="U46" i="1"/>
  <c r="U51" i="3" s="1"/>
  <c r="H51" i="5" s="1"/>
  <c r="U66" i="1"/>
  <c r="U71" i="3" s="1"/>
  <c r="H71" i="5" s="1"/>
  <c r="U90" i="1"/>
  <c r="U95" i="3" s="1"/>
  <c r="H95" i="5" s="1"/>
  <c r="E43" i="5"/>
  <c r="F64" i="5"/>
  <c r="U70" i="1"/>
  <c r="U75" i="3" s="1"/>
  <c r="H75" i="5" s="1"/>
  <c r="U68" i="1"/>
  <c r="U73" i="3" s="1"/>
  <c r="H73" i="5" s="1"/>
  <c r="U30" i="1"/>
  <c r="U35" i="3" s="1"/>
  <c r="H35" i="5" s="1"/>
  <c r="T43" i="1"/>
  <c r="T48" i="3" s="1"/>
  <c r="G48" i="5" s="1"/>
  <c r="V43" i="1"/>
  <c r="S48" i="3" s="1"/>
  <c r="F48" i="5" s="1"/>
  <c r="F56" i="5"/>
  <c r="F72" i="5"/>
  <c r="F88" i="5"/>
  <c r="T91" i="1"/>
  <c r="T96" i="3" s="1"/>
  <c r="G96" i="5" s="1"/>
  <c r="V91" i="1"/>
  <c r="S96" i="3" s="1"/>
  <c r="F96" i="5" s="1"/>
  <c r="F104" i="5"/>
  <c r="W27" i="1"/>
  <c r="P32" i="3" s="1"/>
  <c r="E32" i="5" s="1"/>
  <c r="W29" i="1"/>
  <c r="P34" i="3" s="1"/>
  <c r="E34" i="5" s="1"/>
  <c r="T29" i="1"/>
  <c r="W37" i="1"/>
  <c r="P42" i="3" s="1"/>
  <c r="E42" i="5" s="1"/>
  <c r="T37" i="1"/>
  <c r="T42" i="3" s="1"/>
  <c r="G42" i="5" s="1"/>
  <c r="W56" i="1"/>
  <c r="P61" i="3" s="1"/>
  <c r="E61" i="5" s="1"/>
  <c r="T56" i="1"/>
  <c r="T61" i="3" s="1"/>
  <c r="G61" i="5" s="1"/>
  <c r="U56" i="1"/>
  <c r="U61" i="3" s="1"/>
  <c r="H61" i="5" s="1"/>
  <c r="T31" i="1"/>
  <c r="F53" i="5"/>
  <c r="F85" i="5"/>
  <c r="U65" i="1"/>
  <c r="U70" i="3" s="1"/>
  <c r="H70" i="5" s="1"/>
  <c r="T65" i="1"/>
  <c r="T70" i="3" s="1"/>
  <c r="G70" i="5" s="1"/>
  <c r="W65" i="1"/>
  <c r="P70" i="3" s="1"/>
  <c r="E70" i="5" s="1"/>
  <c r="W18" i="1"/>
  <c r="P23" i="3" s="1"/>
  <c r="E23" i="5" s="1"/>
  <c r="T18" i="1"/>
  <c r="T23" i="3" s="1"/>
  <c r="G23" i="5" s="1"/>
  <c r="U18" i="1"/>
  <c r="U23" i="3" s="1"/>
  <c r="H23" i="5" s="1"/>
  <c r="W63" i="1"/>
  <c r="P68" i="3" s="1"/>
  <c r="E68" i="5" s="1"/>
  <c r="T63" i="1"/>
  <c r="T68" i="3" s="1"/>
  <c r="G68" i="5" s="1"/>
  <c r="U63" i="1"/>
  <c r="U68" i="3" s="1"/>
  <c r="H68" i="5" s="1"/>
  <c r="T48" i="1"/>
  <c r="T53" i="3" s="1"/>
  <c r="G53" i="5" s="1"/>
  <c r="W48" i="1"/>
  <c r="P53" i="3" s="1"/>
  <c r="E53" i="5" s="1"/>
  <c r="U48" i="1"/>
  <c r="U53" i="3" s="1"/>
  <c r="H53" i="5" s="1"/>
  <c r="T73" i="1"/>
  <c r="T78" i="3" s="1"/>
  <c r="G78" i="5" s="1"/>
  <c r="T7" i="1"/>
  <c r="T12" i="3" s="1"/>
  <c r="G12" i="5" s="1"/>
  <c r="T15" i="1"/>
  <c r="T20" i="3" s="1"/>
  <c r="G20" i="5" s="1"/>
  <c r="U73" i="1"/>
  <c r="U78" i="3" s="1"/>
  <c r="H78" i="5" s="1"/>
  <c r="T72" i="1"/>
  <c r="T13" i="1"/>
  <c r="T18" i="3" s="1"/>
  <c r="G18" i="5" s="1"/>
  <c r="U13" i="1"/>
  <c r="U18" i="3" s="1"/>
  <c r="H18" i="5" s="1"/>
  <c r="W13" i="1"/>
  <c r="P18" i="3" s="1"/>
  <c r="E18" i="5" s="1"/>
  <c r="W21" i="1"/>
  <c r="P26" i="3" s="1"/>
  <c r="E26" i="5" s="1"/>
  <c r="T21" i="1"/>
  <c r="U101" i="1"/>
  <c r="U106" i="3" s="1"/>
  <c r="H106" i="5" s="1"/>
  <c r="V44" i="1"/>
  <c r="S49" i="3" s="1"/>
  <c r="F49" i="5" s="1"/>
  <c r="U44" i="1"/>
  <c r="U49" i="3" s="1"/>
  <c r="H49" i="5" s="1"/>
  <c r="W76" i="1"/>
  <c r="P81" i="3" s="1"/>
  <c r="E81" i="5" s="1"/>
  <c r="V76" i="1"/>
  <c r="S81" i="3" s="1"/>
  <c r="F81" i="5" s="1"/>
  <c r="U92" i="1"/>
  <c r="U97" i="3" s="1"/>
  <c r="H97" i="5" s="1"/>
  <c r="V92" i="1"/>
  <c r="S97" i="3" s="1"/>
  <c r="F97" i="5" s="1"/>
  <c r="W14" i="1"/>
  <c r="P19" i="3" s="1"/>
  <c r="E19" i="5" s="1"/>
  <c r="T14" i="1"/>
  <c r="T19" i="3" s="1"/>
  <c r="G19" i="5" s="1"/>
  <c r="W83" i="1"/>
  <c r="P88" i="3" s="1"/>
  <c r="E88" i="5" s="1"/>
  <c r="U83" i="1"/>
  <c r="U88" i="3" s="1"/>
  <c r="H88" i="5" s="1"/>
  <c r="T83" i="1"/>
  <c r="T88" i="3" s="1"/>
  <c r="G88" i="5" s="1"/>
  <c r="V40" i="1"/>
  <c r="S45" i="3" s="1"/>
  <c r="F45" i="5" s="1"/>
  <c r="T40" i="1"/>
  <c r="T45" i="3" s="1"/>
  <c r="G45" i="5" s="1"/>
  <c r="V81" i="1"/>
  <c r="S86" i="3" s="1"/>
  <c r="U81" i="1"/>
  <c r="U86" i="3" s="1"/>
  <c r="H86" i="5" s="1"/>
  <c r="T32" i="1"/>
  <c r="T37" i="3" s="1"/>
  <c r="G37" i="5" s="1"/>
  <c r="T17" i="1"/>
  <c r="T22" i="3" s="1"/>
  <c r="G22" i="5" s="1"/>
  <c r="V28" i="1"/>
  <c r="S33" i="3" s="1"/>
  <c r="F33" i="5" s="1"/>
  <c r="W28" i="1"/>
  <c r="P33" i="3" s="1"/>
  <c r="E33" i="5" s="1"/>
  <c r="T28" i="1"/>
  <c r="T107" i="1"/>
  <c r="T112" i="3" s="1"/>
  <c r="G112" i="5" s="1"/>
  <c r="V107" i="1"/>
  <c r="S112" i="3" s="1"/>
  <c r="F112" i="5" s="1"/>
  <c r="W80" i="1"/>
  <c r="P85" i="3" s="1"/>
  <c r="E85" i="5" s="1"/>
  <c r="T80" i="1"/>
  <c r="T85" i="3" s="1"/>
  <c r="G85" i="5" s="1"/>
  <c r="U80" i="1"/>
  <c r="U85" i="3" s="1"/>
  <c r="H85" i="5" s="1"/>
  <c r="V96" i="1"/>
  <c r="S101" i="3" s="1"/>
  <c r="F101" i="5" s="1"/>
  <c r="T96" i="1"/>
  <c r="T101" i="3" s="1"/>
  <c r="G101" i="5" s="1"/>
  <c r="U96" i="1"/>
  <c r="U101" i="3" s="1"/>
  <c r="H101" i="5" s="1"/>
  <c r="T22" i="1"/>
  <c r="T27" i="3" s="1"/>
  <c r="G27" i="5" s="1"/>
  <c r="W22" i="1"/>
  <c r="P27" i="3" s="1"/>
  <c r="E27" i="5" s="1"/>
  <c r="U22" i="1"/>
  <c r="U27" i="3" s="1"/>
  <c r="H27" i="5" s="1"/>
  <c r="W5" i="1"/>
  <c r="P10" i="3" s="1"/>
  <c r="E10" i="5" s="1"/>
  <c r="T5" i="1"/>
  <c r="T27" i="1"/>
  <c r="T32" i="3" s="1"/>
  <c r="G32" i="5" s="1"/>
  <c r="V27" i="1"/>
  <c r="S32" i="3" s="1"/>
  <c r="F32" i="5" s="1"/>
  <c r="T45" i="1"/>
  <c r="T50" i="3" s="1"/>
  <c r="G50" i="5" s="1"/>
  <c r="U45" i="1"/>
  <c r="U50" i="3" s="1"/>
  <c r="H50" i="5" s="1"/>
  <c r="V45" i="1"/>
  <c r="S50" i="3" s="1"/>
  <c r="F50" i="5" s="1"/>
  <c r="T61" i="1"/>
  <c r="T66" i="3" s="1"/>
  <c r="G66" i="5" s="1"/>
  <c r="V61" i="1"/>
  <c r="S66" i="3" s="1"/>
  <c r="F66" i="5" s="1"/>
  <c r="W61" i="1"/>
  <c r="P66" i="3" s="1"/>
  <c r="E66" i="5" s="1"/>
  <c r="V77" i="1"/>
  <c r="S82" i="3" s="1"/>
  <c r="F82" i="5" s="1"/>
  <c r="T77" i="1"/>
  <c r="T82" i="3" s="1"/>
  <c r="G82" i="5" s="1"/>
  <c r="U77" i="1"/>
  <c r="U82" i="3" s="1"/>
  <c r="H82" i="5" s="1"/>
  <c r="U89" i="1"/>
  <c r="U94" i="3" s="1"/>
  <c r="H94" i="5" s="1"/>
  <c r="T89" i="1"/>
  <c r="T94" i="3" s="1"/>
  <c r="G94" i="5" s="1"/>
  <c r="W89" i="1"/>
  <c r="P94" i="3" s="1"/>
  <c r="U98" i="1"/>
  <c r="U103" i="3" s="1"/>
  <c r="H103" i="5" s="1"/>
  <c r="W4" i="1"/>
  <c r="P9" i="3" s="1"/>
  <c r="E9" i="5" s="1"/>
  <c r="T4" i="1"/>
  <c r="T26" i="1"/>
  <c r="T31" i="3" s="1"/>
  <c r="G31" i="5" s="1"/>
  <c r="W26" i="1"/>
  <c r="P31" i="3" s="1"/>
  <c r="E31" i="5" s="1"/>
  <c r="W12" i="1"/>
  <c r="P17" i="3" s="1"/>
  <c r="E17" i="5" s="1"/>
  <c r="T12" i="1"/>
  <c r="T17" i="3" s="1"/>
  <c r="G17" i="5" s="1"/>
  <c r="T64" i="1"/>
  <c r="T69" i="3" s="1"/>
  <c r="G69" i="5" s="1"/>
  <c r="W64" i="1"/>
  <c r="P69" i="3" s="1"/>
  <c r="E69" i="5" s="1"/>
  <c r="U64" i="1"/>
  <c r="U69" i="3" s="1"/>
  <c r="H69" i="5" s="1"/>
  <c r="T35" i="1"/>
  <c r="W35" i="1"/>
  <c r="P40" i="3" s="1"/>
  <c r="E40" i="5" s="1"/>
  <c r="V100" i="1"/>
  <c r="S105" i="3" s="1"/>
  <c r="F105" i="5" s="1"/>
  <c r="W100" i="1"/>
  <c r="P105" i="3" s="1"/>
  <c r="E105" i="5" s="1"/>
  <c r="T100" i="1"/>
  <c r="T105" i="3" s="1"/>
  <c r="G105" i="5" s="1"/>
  <c r="W55" i="1"/>
  <c r="P60" i="3" s="1"/>
  <c r="E60" i="5" s="1"/>
  <c r="T55" i="1"/>
  <c r="T60" i="3" s="1"/>
  <c r="G60" i="5" s="1"/>
  <c r="E52" i="5"/>
  <c r="W15" i="1"/>
  <c r="P20" i="3" s="1"/>
  <c r="E20" i="5" s="1"/>
  <c r="V57" i="1"/>
  <c r="S62" i="3" s="1"/>
  <c r="F62" i="5" s="1"/>
  <c r="T57" i="1"/>
  <c r="T62" i="3" s="1"/>
  <c r="G62" i="5" s="1"/>
  <c r="V97" i="1"/>
  <c r="S102" i="3" s="1"/>
  <c r="F102" i="5" s="1"/>
  <c r="T97" i="1"/>
  <c r="T102" i="3" s="1"/>
  <c r="G102" i="5" s="1"/>
  <c r="U97" i="1"/>
  <c r="U102" i="3" s="1"/>
  <c r="H102" i="5" s="1"/>
  <c r="T85" i="1"/>
  <c r="W85" i="1"/>
  <c r="P90" i="3" s="1"/>
  <c r="E90" i="5" s="1"/>
  <c r="U26" i="1"/>
  <c r="U31" i="3" s="1"/>
  <c r="H31" i="5" s="1"/>
  <c r="T95" i="1"/>
  <c r="T100" i="3" s="1"/>
  <c r="G100" i="5" s="1"/>
  <c r="W95" i="1"/>
  <c r="P100" i="3" s="1"/>
  <c r="E100" i="5" s="1"/>
  <c r="U95" i="1"/>
  <c r="U100" i="3" s="1"/>
  <c r="H100" i="5" s="1"/>
  <c r="T103" i="1"/>
  <c r="T108" i="3" s="1"/>
  <c r="G108" i="5" s="1"/>
  <c r="W103" i="1"/>
  <c r="P108" i="3" s="1"/>
  <c r="E108" i="5" s="1"/>
  <c r="T78" i="1"/>
  <c r="T83" i="3" s="1"/>
  <c r="G83" i="5" s="1"/>
  <c r="W78" i="1"/>
  <c r="P83" i="3" s="1"/>
  <c r="E83" i="5" s="1"/>
  <c r="T25" i="1"/>
  <c r="T30" i="3" s="1"/>
  <c r="G30" i="5" s="1"/>
  <c r="W9" i="1"/>
  <c r="P14" i="3" s="1"/>
  <c r="E14" i="5" s="1"/>
  <c r="W33" i="1"/>
  <c r="P38" i="3" s="1"/>
  <c r="E38" i="5" s="1"/>
  <c r="W11" i="1"/>
  <c r="P16" i="3" s="1"/>
  <c r="E16" i="5" s="1"/>
  <c r="U7" i="1"/>
  <c r="U12" i="3" s="1"/>
  <c r="H12" i="5" s="1"/>
  <c r="W84" i="1"/>
  <c r="P89" i="3" s="1"/>
  <c r="E89" i="5" s="1"/>
  <c r="W66" i="1"/>
  <c r="P71" i="3" s="1"/>
  <c r="E71" i="5" s="1"/>
  <c r="T68" i="1"/>
  <c r="T73" i="3" s="1"/>
  <c r="G73" i="5" s="1"/>
  <c r="T20" i="1"/>
  <c r="W20" i="1"/>
  <c r="P25" i="3" s="1"/>
  <c r="E25" i="5" s="1"/>
  <c r="W91" i="1"/>
  <c r="P96" i="3" s="1"/>
  <c r="E96" i="5" s="1"/>
  <c r="U91" i="1"/>
  <c r="U96" i="3" s="1"/>
  <c r="H96" i="5" s="1"/>
  <c r="W43" i="1"/>
  <c r="P48" i="3" s="1"/>
  <c r="E48" i="5" s="1"/>
  <c r="U43" i="1"/>
  <c r="U48" i="3" s="1"/>
  <c r="H48" i="5" s="1"/>
  <c r="U88" i="1"/>
  <c r="U93" i="3" s="1"/>
  <c r="H93" i="5" s="1"/>
  <c r="V88" i="1"/>
  <c r="S93" i="3" s="1"/>
  <c r="F93" i="5" s="1"/>
  <c r="U105" i="1"/>
  <c r="U110" i="3" s="1"/>
  <c r="H110" i="5" s="1"/>
  <c r="V105" i="1"/>
  <c r="S110" i="3" s="1"/>
  <c r="F110" i="5" s="1"/>
  <c r="W75" i="1"/>
  <c r="P80" i="3" s="1"/>
  <c r="E80" i="5" s="1"/>
  <c r="U75" i="1"/>
  <c r="U80" i="3" s="1"/>
  <c r="H80" i="5" s="1"/>
  <c r="T76" i="1"/>
  <c r="T81" i="3" s="1"/>
  <c r="G81" i="5" s="1"/>
  <c r="T23" i="1"/>
  <c r="T28" i="3" s="1"/>
  <c r="G28" i="5" s="1"/>
  <c r="W23" i="1"/>
  <c r="P28" i="3" s="1"/>
  <c r="E28" i="5" s="1"/>
  <c r="U36" i="1"/>
  <c r="U41" i="3" s="1"/>
  <c r="H41" i="5" s="1"/>
  <c r="V36" i="1"/>
  <c r="S41" i="3" s="1"/>
  <c r="F41" i="5" s="1"/>
  <c r="V69" i="1"/>
  <c r="S74" i="3" s="1"/>
  <c r="F74" i="5" s="1"/>
  <c r="U69" i="1"/>
  <c r="U74" i="3" s="1"/>
  <c r="H74" i="5" s="1"/>
  <c r="W69" i="1"/>
  <c r="P74" i="3" s="1"/>
  <c r="E74" i="5" s="1"/>
  <c r="T93" i="1"/>
  <c r="T98" i="3" s="1"/>
  <c r="G98" i="5" s="1"/>
  <c r="V93" i="1"/>
  <c r="S98" i="3" s="1"/>
  <c r="F98" i="5" s="1"/>
  <c r="U57" i="1"/>
  <c r="U62" i="3" s="1"/>
  <c r="H62" i="5" s="1"/>
  <c r="T99" i="1"/>
  <c r="T104" i="3" s="1"/>
  <c r="G104" i="5" s="1"/>
  <c r="W99" i="1"/>
  <c r="P104" i="3" s="1"/>
  <c r="E104" i="5" s="1"/>
  <c r="T81" i="1"/>
  <c r="T86" i="3" s="1"/>
  <c r="G86" i="5" s="1"/>
  <c r="W39" i="1"/>
  <c r="P44" i="3" s="1"/>
  <c r="E44" i="5" s="1"/>
  <c r="U27" i="1"/>
  <c r="U32" i="3" s="1"/>
  <c r="H32" i="5" s="1"/>
  <c r="U15" i="1"/>
  <c r="U20" i="3" s="1"/>
  <c r="H20" i="5" s="1"/>
  <c r="W7" i="1"/>
  <c r="P12" i="3" s="1"/>
  <c r="E12" i="5" s="1"/>
  <c r="U76" i="1"/>
  <c r="U81" i="3" s="1"/>
  <c r="H81" i="5" s="1"/>
  <c r="E35" i="5"/>
  <c r="U94" i="1"/>
  <c r="U99" i="3" s="1"/>
  <c r="H99" i="5" s="1"/>
  <c r="U99" i="1"/>
  <c r="U104" i="3" s="1"/>
  <c r="H104" i="5" s="1"/>
  <c r="U38" i="1"/>
  <c r="U43" i="3" s="1"/>
  <c r="H43" i="5" s="1"/>
  <c r="T60" i="1"/>
  <c r="T65" i="3" s="1"/>
  <c r="G65" i="5" s="1"/>
  <c r="F111" i="5"/>
  <c r="F80" i="5"/>
  <c r="T44" i="1"/>
  <c r="T49" i="3" s="1"/>
  <c r="G49" i="5" s="1"/>
  <c r="U78" i="1"/>
  <c r="U83" i="3" s="1"/>
  <c r="H83" i="5" s="1"/>
  <c r="F52" i="5"/>
  <c r="F60" i="5"/>
  <c r="F68" i="5"/>
  <c r="F76" i="5"/>
  <c r="V79" i="1"/>
  <c r="S84" i="3" s="1"/>
  <c r="F84" i="5" s="1"/>
  <c r="F92" i="5"/>
  <c r="F100" i="5"/>
  <c r="F108" i="5"/>
  <c r="T87" i="1"/>
  <c r="T92" i="3" s="1"/>
  <c r="G92" i="5" s="1"/>
  <c r="U87" i="1"/>
  <c r="U92" i="3" s="1"/>
  <c r="H92" i="5" s="1"/>
  <c r="W87" i="1"/>
  <c r="P92" i="3" s="1"/>
  <c r="E92" i="5" s="1"/>
  <c r="T33" i="1"/>
  <c r="T38" i="3" s="1"/>
  <c r="G38" i="5" s="1"/>
  <c r="T41" i="1"/>
  <c r="W41" i="1"/>
  <c r="P46" i="3" s="1"/>
  <c r="E46" i="5" s="1"/>
  <c r="W31" i="1"/>
  <c r="P36" i="3" s="1"/>
  <c r="E36" i="5" s="1"/>
  <c r="T52" i="1"/>
  <c r="T57" i="3" s="1"/>
  <c r="G57" i="5" s="1"/>
  <c r="W52" i="1"/>
  <c r="P57" i="3" s="1"/>
  <c r="E57" i="5" s="1"/>
  <c r="W10" i="1"/>
  <c r="P15" i="3" s="1"/>
  <c r="E15" i="5" s="1"/>
  <c r="T10" i="1"/>
  <c r="U47" i="1"/>
  <c r="U52" i="3" s="1"/>
  <c r="H52" i="5" s="1"/>
  <c r="T47" i="1"/>
  <c r="T52" i="3" s="1"/>
  <c r="G52" i="5" s="1"/>
  <c r="W47" i="1"/>
  <c r="P52" i="3" s="1"/>
  <c r="W71" i="1"/>
  <c r="P76" i="3" s="1"/>
  <c r="E76" i="5" s="1"/>
  <c r="T71" i="1"/>
  <c r="T76" i="3" s="1"/>
  <c r="G76" i="5" s="1"/>
  <c r="U71" i="1"/>
  <c r="U76" i="3" s="1"/>
  <c r="H76" i="5" s="1"/>
  <c r="W49" i="1"/>
  <c r="P54" i="3" s="1"/>
  <c r="E54" i="5" s="1"/>
  <c r="T49" i="1"/>
  <c r="T54" i="3" s="1"/>
  <c r="G54" i="5" s="1"/>
  <c r="U49" i="1"/>
  <c r="U54" i="3" s="1"/>
  <c r="H54" i="5" s="1"/>
  <c r="W53" i="1"/>
  <c r="P58" i="3" s="1"/>
  <c r="E58" i="5" s="1"/>
  <c r="T53" i="1"/>
  <c r="T58" i="3" s="1"/>
  <c r="G58" i="5" s="1"/>
  <c r="U53" i="1"/>
  <c r="U58" i="3" s="1"/>
  <c r="H58" i="5" s="1"/>
  <c r="E11" i="5"/>
  <c r="F54" i="5"/>
  <c r="F86" i="5"/>
  <c r="W40" i="1"/>
  <c r="P45" i="3" s="1"/>
  <c r="E45" i="5" s="1"/>
  <c r="T79" i="1"/>
  <c r="T84" i="3" s="1"/>
  <c r="G84" i="5" s="1"/>
  <c r="E94" i="5"/>
  <c r="E47" i="5"/>
  <c r="E22" i="5"/>
  <c r="W25" i="1"/>
  <c r="P30" i="3" s="1"/>
  <c r="E30" i="5" s="1"/>
  <c r="E59" i="5"/>
  <c r="U107" i="1"/>
  <c r="U112" i="3" s="1"/>
  <c r="H112" i="5" s="1"/>
  <c r="W107" i="1"/>
  <c r="P112" i="3" s="1"/>
  <c r="E112" i="5" s="1"/>
  <c r="W81" i="1"/>
  <c r="P86" i="3" s="1"/>
  <c r="E86" i="5" s="1"/>
  <c r="U67" i="1"/>
  <c r="U72" i="3" s="1"/>
  <c r="H72" i="5" s="1"/>
  <c r="E97" i="5"/>
  <c r="E13" i="5"/>
  <c r="T101" i="1"/>
  <c r="T106" i="3" s="1"/>
  <c r="G106" i="5" s="1"/>
  <c r="W72" i="1"/>
  <c r="P77" i="3" s="1"/>
  <c r="E77" i="5" s="1"/>
  <c r="T64" i="3"/>
  <c r="G64" i="5" s="1"/>
  <c r="U59" i="1"/>
  <c r="U64" i="3" s="1"/>
  <c r="H64" i="5" s="1"/>
  <c r="T67" i="3"/>
  <c r="G67" i="5" s="1"/>
  <c r="U62" i="1"/>
  <c r="U67" i="3" s="1"/>
  <c r="H67" i="5" s="1"/>
  <c r="U84" i="1"/>
  <c r="U89" i="3" s="1"/>
  <c r="H89" i="5" s="1"/>
  <c r="T56" i="3"/>
  <c r="G56" i="5" s="1"/>
  <c r="U51" i="1"/>
  <c r="U56" i="3" s="1"/>
  <c r="H56" i="5" s="1"/>
  <c r="U102" i="1"/>
  <c r="U107" i="3" s="1"/>
  <c r="H107" i="5" s="1"/>
  <c r="U11" i="1"/>
  <c r="U16" i="3" s="1"/>
  <c r="H16" i="5" s="1"/>
  <c r="T16" i="3"/>
  <c r="G16" i="5" s="1"/>
  <c r="U19" i="1"/>
  <c r="U24" i="3" s="1"/>
  <c r="H24" i="5" s="1"/>
  <c r="T24" i="3"/>
  <c r="G24" i="5" s="1"/>
  <c r="U32" i="1"/>
  <c r="U37" i="3" s="1"/>
  <c r="H37" i="5" s="1"/>
  <c r="U9" i="1"/>
  <c r="U14" i="3" s="1"/>
  <c r="H14" i="5" s="1"/>
  <c r="U55" i="1" l="1"/>
  <c r="U60" i="3" s="1"/>
  <c r="H60" i="5" s="1"/>
  <c r="U39" i="1"/>
  <c r="U44" i="3" s="1"/>
  <c r="H44" i="5" s="1"/>
  <c r="U14" i="1"/>
  <c r="U19" i="3" s="1"/>
  <c r="H19" i="5" s="1"/>
  <c r="U25" i="1"/>
  <c r="U30" i="3" s="1"/>
  <c r="H30" i="5" s="1"/>
  <c r="U23" i="1"/>
  <c r="U28" i="3" s="1"/>
  <c r="H28" i="5" s="1"/>
  <c r="U16" i="1"/>
  <c r="U21" i="3" s="1"/>
  <c r="H21" i="5" s="1"/>
  <c r="T40" i="3"/>
  <c r="G40" i="5" s="1"/>
  <c r="U35" i="1"/>
  <c r="U40" i="3" s="1"/>
  <c r="H40" i="5" s="1"/>
  <c r="U4" i="1"/>
  <c r="U9" i="3" s="1"/>
  <c r="H9" i="5" s="1"/>
  <c r="T9" i="3"/>
  <c r="G9" i="5" s="1"/>
  <c r="U21" i="1"/>
  <c r="U26" i="3" s="1"/>
  <c r="H26" i="5" s="1"/>
  <c r="T26" i="3"/>
  <c r="G26" i="5" s="1"/>
  <c r="T36" i="3"/>
  <c r="G36" i="5" s="1"/>
  <c r="U31" i="1"/>
  <c r="U36" i="3" s="1"/>
  <c r="H36" i="5" s="1"/>
  <c r="U17" i="1"/>
  <c r="U22" i="3" s="1"/>
  <c r="H22" i="5" s="1"/>
  <c r="T15" i="3"/>
  <c r="G15" i="5" s="1"/>
  <c r="U10" i="1"/>
  <c r="U15" i="3" s="1"/>
  <c r="H15" i="5" s="1"/>
  <c r="U52" i="1"/>
  <c r="U57" i="3" s="1"/>
  <c r="H57" i="5" s="1"/>
  <c r="T90" i="3"/>
  <c r="G90" i="5" s="1"/>
  <c r="U85" i="1"/>
  <c r="U90" i="3" s="1"/>
  <c r="H90" i="5" s="1"/>
  <c r="U61" i="1"/>
  <c r="U66" i="3" s="1"/>
  <c r="H66" i="5" s="1"/>
  <c r="T77" i="3"/>
  <c r="G77" i="5" s="1"/>
  <c r="U72" i="1"/>
  <c r="U77" i="3" s="1"/>
  <c r="H77" i="5" s="1"/>
  <c r="U37" i="1"/>
  <c r="U42" i="3" s="1"/>
  <c r="H42" i="5" s="1"/>
  <c r="U12" i="1"/>
  <c r="U17" i="3" s="1"/>
  <c r="H17" i="5" s="1"/>
  <c r="T10" i="3"/>
  <c r="G10" i="5" s="1"/>
  <c r="U5" i="1"/>
  <c r="U10" i="3" s="1"/>
  <c r="H10" i="5" s="1"/>
  <c r="U100" i="1"/>
  <c r="U105" i="3" s="1"/>
  <c r="H105" i="5" s="1"/>
  <c r="U33" i="1"/>
  <c r="U38" i="3" s="1"/>
  <c r="H38" i="5" s="1"/>
  <c r="U40" i="1"/>
  <c r="U45" i="3" s="1"/>
  <c r="H45" i="5" s="1"/>
  <c r="T46" i="3"/>
  <c r="G46" i="5" s="1"/>
  <c r="U41" i="1"/>
  <c r="U46" i="3" s="1"/>
  <c r="H46" i="5" s="1"/>
  <c r="U79" i="1"/>
  <c r="U84" i="3" s="1"/>
  <c r="H84" i="5" s="1"/>
  <c r="T25" i="3"/>
  <c r="G25" i="5" s="1"/>
  <c r="U20" i="1"/>
  <c r="U25" i="3" s="1"/>
  <c r="H25" i="5" s="1"/>
  <c r="U103" i="1"/>
  <c r="U108" i="3" s="1"/>
  <c r="H108" i="5" s="1"/>
  <c r="U28" i="1"/>
  <c r="U33" i="3" s="1"/>
  <c r="H33" i="5" s="1"/>
  <c r="T33" i="3"/>
  <c r="G33" i="5" s="1"/>
  <c r="U29" i="1"/>
  <c r="U34" i="3" s="1"/>
  <c r="H34" i="5" s="1"/>
  <c r="T34" i="3"/>
  <c r="G34" i="5" s="1"/>
  <c r="U93" i="1"/>
  <c r="U98" i="3" s="1"/>
  <c r="H98" i="5" s="1"/>
</calcChain>
</file>

<file path=xl/sharedStrings.xml><?xml version="1.0" encoding="utf-8"?>
<sst xmlns="http://schemas.openxmlformats.org/spreadsheetml/2006/main" count="289" uniqueCount="279">
  <si>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</si>
  <si>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</si>
  <si>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</si>
  <si>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</si>
  <si>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</si>
  <si>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</si>
  <si>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</si>
  <si>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</si>
  <si>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</si>
  <si>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</si>
  <si>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</si>
  <si>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</si>
  <si>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</si>
  <si>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</si>
  <si>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</si>
  <si>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</si>
  <si>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</si>
  <si>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</si>
  <si>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</si>
  <si>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</si>
  <si>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</si>
  <si>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</si>
  <si>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</si>
  <si>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</si>
  <si>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</si>
  <si>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</si>
  <si>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</si>
  <si>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</si>
  <si>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</si>
  <si>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</si>
  <si>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</si>
  <si>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</si>
  <si>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</si>
  <si>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</si>
  <si>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</si>
  <si>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</si>
  <si>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</si>
  <si>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</si>
  <si>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</si>
  <si>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</si>
  <si>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</si>
  <si>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</si>
  <si>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</si>
  <si>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</si>
  <si>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</si>
  <si>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D1</t>
  </si>
  <si>
    <t>D2</t>
  </si>
  <si>
    <t>K1Z</t>
  </si>
  <si>
    <t>K1T</t>
  </si>
  <si>
    <t>PK1Z</t>
  </si>
  <si>
    <t>PK1T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</si>
  <si>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</si>
  <si>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</si>
  <si>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</si>
  <si>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</si>
  <si>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t>SARADNIK: mr Jelena Dakić, mr Milica Kankaraš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</si>
  <si>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</si>
  <si>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</si>
  <si>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</si>
  <si>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</si>
  <si>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Avg_II_k</t>
  </si>
  <si>
    <t>Avg_II_z</t>
  </si>
  <si>
    <t>2/2019</t>
  </si>
  <si>
    <t>3/2019</t>
  </si>
  <si>
    <t>6/2019</t>
  </si>
  <si>
    <t>7/2019</t>
  </si>
  <si>
    <t>12/2019</t>
  </si>
  <si>
    <t>15/2019</t>
  </si>
  <si>
    <t>22/2019</t>
  </si>
  <si>
    <t>23/2019</t>
  </si>
  <si>
    <t>24/2019</t>
  </si>
  <si>
    <t>26/2019</t>
  </si>
  <si>
    <t>27/2019</t>
  </si>
  <si>
    <t>31/2019</t>
  </si>
  <si>
    <t>33/2019</t>
  </si>
  <si>
    <t>34/2019</t>
  </si>
  <si>
    <t>37/2019</t>
  </si>
  <si>
    <t>42/2019</t>
  </si>
  <si>
    <t>45/2019</t>
  </si>
  <si>
    <t>48/2019</t>
  </si>
  <si>
    <t>49/2019</t>
  </si>
  <si>
    <t>50/2019</t>
  </si>
  <si>
    <t>51/2019</t>
  </si>
  <si>
    <t>52/2019</t>
  </si>
  <si>
    <t>53/2019</t>
  </si>
  <si>
    <t>57/2019</t>
  </si>
  <si>
    <t>60/2019</t>
  </si>
  <si>
    <t>61/2019</t>
  </si>
  <si>
    <t>64/2019</t>
  </si>
  <si>
    <t>65/2019</t>
  </si>
  <si>
    <t>69/2019</t>
  </si>
  <si>
    <t>70/2019</t>
  </si>
  <si>
    <t>71/2019</t>
  </si>
  <si>
    <t>74/2019</t>
  </si>
  <si>
    <t>75/2019</t>
  </si>
  <si>
    <t>76/2019</t>
  </si>
  <si>
    <t>78/2019</t>
  </si>
  <si>
    <t>79/2019</t>
  </si>
  <si>
    <t>81/2019</t>
  </si>
  <si>
    <t>82/2019</t>
  </si>
  <si>
    <t>86/2019</t>
  </si>
  <si>
    <t>89/2019</t>
  </si>
  <si>
    <t>94/2019</t>
  </si>
  <si>
    <t>95/2019</t>
  </si>
  <si>
    <t>96/2019</t>
  </si>
  <si>
    <t>97/2019</t>
  </si>
  <si>
    <t>98/2019</t>
  </si>
  <si>
    <t>101/2019</t>
  </si>
  <si>
    <t>103/2019</t>
  </si>
  <si>
    <t>104/2019</t>
  </si>
  <si>
    <t>105/2019</t>
  </si>
  <si>
    <t>109/2019</t>
  </si>
  <si>
    <t>110/2019</t>
  </si>
  <si>
    <t>12/2018</t>
  </si>
  <si>
    <t>14/2018</t>
  </si>
  <si>
    <t>21/2018</t>
  </si>
  <si>
    <t>25/2018</t>
  </si>
  <si>
    <t>30/2018</t>
  </si>
  <si>
    <t>33/2018</t>
  </si>
  <si>
    <t>39/2018</t>
  </si>
  <si>
    <t>51/2018</t>
  </si>
  <si>
    <t>55/2018</t>
  </si>
  <si>
    <t>62/2018</t>
  </si>
  <si>
    <t>72/2018</t>
  </si>
  <si>
    <t>73/2018</t>
  </si>
  <si>
    <t>84/2018</t>
  </si>
  <si>
    <t>85/2018</t>
  </si>
  <si>
    <t>86/2018</t>
  </si>
  <si>
    <t>92/2018</t>
  </si>
  <si>
    <t>93/2018</t>
  </si>
  <si>
    <t>96/2018</t>
  </si>
  <si>
    <t>5/2017</t>
  </si>
  <si>
    <t>16/2017</t>
  </si>
  <si>
    <t>28/2017</t>
  </si>
  <si>
    <t>65/2017</t>
  </si>
  <si>
    <t>74/2017</t>
  </si>
  <si>
    <t>91/2017</t>
  </si>
  <si>
    <t>104/2017</t>
  </si>
  <si>
    <t>114/2017</t>
  </si>
  <si>
    <t>118/2017</t>
  </si>
  <si>
    <t>28/2016</t>
  </si>
  <si>
    <t>37/2016</t>
  </si>
  <si>
    <t>48/2016</t>
  </si>
  <si>
    <t>70/2016</t>
  </si>
  <si>
    <t>82/2016</t>
  </si>
  <si>
    <t>87/2016</t>
  </si>
  <si>
    <t>16/2015</t>
  </si>
  <si>
    <t>25/2015</t>
  </si>
  <si>
    <t>94/2015</t>
  </si>
  <si>
    <t>100/2015</t>
  </si>
  <si>
    <t>41/2014</t>
  </si>
  <si>
    <t>71/2014</t>
  </si>
  <si>
    <t>124/2014</t>
  </si>
  <si>
    <t>132/2014</t>
  </si>
  <si>
    <t>143/2014</t>
  </si>
  <si>
    <t>64/2013</t>
  </si>
  <si>
    <t>74/2013</t>
  </si>
  <si>
    <t>78/2013</t>
  </si>
  <si>
    <t>124/2013</t>
  </si>
  <si>
    <t>140/2013</t>
  </si>
  <si>
    <t>149/2013</t>
  </si>
  <si>
    <t>42/2012</t>
  </si>
  <si>
    <t>80/2012</t>
  </si>
  <si>
    <t>101/2012</t>
  </si>
  <si>
    <t>5/2011</t>
  </si>
  <si>
    <t>59/2010</t>
  </si>
  <si>
    <t>105/2010</t>
  </si>
  <si>
    <t>Gačević Jelena</t>
  </si>
  <si>
    <t>Zogović Jelena</t>
  </si>
  <si>
    <t>Brajović Petar</t>
  </si>
  <si>
    <t>Mulabegović Eldin</t>
  </si>
  <si>
    <t>Đurović Vuk</t>
  </si>
  <si>
    <t>Rešetar Anđela</t>
  </si>
  <si>
    <t>Striković Emir</t>
  </si>
  <si>
    <t>Zejak Anđela</t>
  </si>
  <si>
    <t>Stožinić Lazar</t>
  </si>
  <si>
    <t>Alomerović Sanida</t>
  </si>
  <si>
    <t>Brnović Nikolina</t>
  </si>
  <si>
    <t>Stanišić Luka</t>
  </si>
  <si>
    <t>Kartal Danka</t>
  </si>
  <si>
    <t>Jovićević Anja</t>
  </si>
  <si>
    <t>Drašković Tamara</t>
  </si>
  <si>
    <t>Zečević Miomir</t>
  </si>
  <si>
    <t>Musić Mihailo</t>
  </si>
  <si>
    <t>Fetahović Ruždija</t>
  </si>
  <si>
    <t>Stojanović Vasko</t>
  </si>
  <si>
    <t>Simonović Matija</t>
  </si>
  <si>
    <t>Furtula Jovana</t>
  </si>
  <si>
    <t>Lazarević Dragana</t>
  </si>
  <si>
    <t>Kustudić Bogdan</t>
  </si>
  <si>
    <t>Kljajević Radenko</t>
  </si>
  <si>
    <t>Đeković Ivan</t>
  </si>
  <si>
    <t>Ralević Nebojša</t>
  </si>
  <si>
    <t>Ninković Miloš</t>
  </si>
  <si>
    <t>Miljanić Kristina</t>
  </si>
  <si>
    <t>Vučić Andrea</t>
  </si>
  <si>
    <t>Nedović Andrijana</t>
  </si>
  <si>
    <t>Sekulović Luka</t>
  </si>
  <si>
    <t>Šorović Marko</t>
  </si>
  <si>
    <t>Bojović Anja</t>
  </si>
  <si>
    <t>Lučić Ivan</t>
  </si>
  <si>
    <t>Hadžisalihović Benjamin</t>
  </si>
  <si>
    <t>Džaković Ivona</t>
  </si>
  <si>
    <t>Stanić Sara</t>
  </si>
  <si>
    <t>Uskoković Nikola</t>
  </si>
  <si>
    <t>Žarković Nikolaj</t>
  </si>
  <si>
    <t>Jelić Dušan</t>
  </si>
  <si>
    <t>Korać Minja</t>
  </si>
  <si>
    <t>Roganović Ksenija</t>
  </si>
  <si>
    <t>Krpuljević Cano</t>
  </si>
  <si>
    <t>Knez Mihaela</t>
  </si>
  <si>
    <t>Ćirović Vanja</t>
  </si>
  <si>
    <t>Vučetić Tatjana</t>
  </si>
  <si>
    <t>Kovačević Emrah</t>
  </si>
  <si>
    <t>Jušković Đorđe</t>
  </si>
  <si>
    <t>Bojović Milena</t>
  </si>
  <si>
    <t>Stamatović Aleksandra</t>
  </si>
  <si>
    <t>Radulović Natalija</t>
  </si>
  <si>
    <t>Stojković Đina</t>
  </si>
  <si>
    <t>Jovović Lazar</t>
  </si>
  <si>
    <t>Drpljanin Edin</t>
  </si>
  <si>
    <t>Kovačević Miloš</t>
  </si>
  <si>
    <t>Ećo Denis</t>
  </si>
  <si>
    <t>Kandić Edita</t>
  </si>
  <si>
    <t>Perišić Anja</t>
  </si>
  <si>
    <t>Đurović Ivan</t>
  </si>
  <si>
    <t>Laketić Bojana</t>
  </si>
  <si>
    <t>Demić Adis</t>
  </si>
  <si>
    <t>Vučurović Jovana</t>
  </si>
  <si>
    <t>Ralević Dražen</t>
  </si>
  <si>
    <t>Svičević Vojislav</t>
  </si>
  <si>
    <t>Svičević Petar</t>
  </si>
  <si>
    <t>Beha Aleksandra</t>
  </si>
  <si>
    <t>Vujisić Ranko</t>
  </si>
  <si>
    <t>Šarović Miloš</t>
  </si>
  <si>
    <t>Kusovac Novica</t>
  </si>
  <si>
    <t>Loncović Nikola</t>
  </si>
  <si>
    <t>Cimbaljević Jana</t>
  </si>
  <si>
    <t>Beljkaš Aleksandar</t>
  </si>
  <si>
    <t>Konjević Ratko</t>
  </si>
  <si>
    <t>Karadžić Katarina</t>
  </si>
  <si>
    <t>Đurović Milica</t>
  </si>
  <si>
    <t>Marićević Aleksa</t>
  </si>
  <si>
    <t>Miljanić Irena</t>
  </si>
  <si>
    <t>Krnjević Radovan</t>
  </si>
  <si>
    <t>Zečević Janko</t>
  </si>
  <si>
    <t>Koprivica Rajko</t>
  </si>
  <si>
    <t>Džanković Haris</t>
  </si>
  <si>
    <t>Muratović Damir</t>
  </si>
  <si>
    <t>Kasalica Vasilije</t>
  </si>
  <si>
    <t>Pavlović Goran</t>
  </si>
  <si>
    <t>Kljajić Aleksandar</t>
  </si>
  <si>
    <t>Perić Duško</t>
  </si>
  <si>
    <t>Đurković Ljilja</t>
  </si>
  <si>
    <t>Ralević Miljan</t>
  </si>
  <si>
    <t>Lončarević Marija</t>
  </si>
  <si>
    <t>Kočan Armin</t>
  </si>
  <si>
    <t>Topalović Stefan</t>
  </si>
  <si>
    <t>Kise Marko</t>
  </si>
  <si>
    <t>Bubanja Danilo</t>
  </si>
  <si>
    <t>Camaj Danjel</t>
  </si>
  <si>
    <t>Kalač Arijan</t>
  </si>
  <si>
    <t>Pepić Ersan</t>
  </si>
  <si>
    <t>Marojević Aleksandra</t>
  </si>
  <si>
    <t>Šarović Ana</t>
  </si>
  <si>
    <t>Bulatović Bojana</t>
  </si>
  <si>
    <t>Tagić Nataša</t>
  </si>
  <si>
    <t>Perović Novak</t>
  </si>
  <si>
    <t>Mijanović Stefan</t>
  </si>
  <si>
    <t>Milićević Milija</t>
  </si>
  <si>
    <t>Pešić Nikola</t>
  </si>
  <si>
    <t>Femić Jelena</t>
  </si>
  <si>
    <t>I-po</t>
  </si>
  <si>
    <t>ZavrsniK</t>
  </si>
  <si>
    <t>KolokK</t>
  </si>
  <si>
    <t>Avg_I_k</t>
  </si>
  <si>
    <t>Avg_I_z</t>
  </si>
  <si>
    <t>AvgKK</t>
  </si>
  <si>
    <t>AvgZK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</si>
</sst>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2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FF66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2" fillId="2" borderId="0" applyNumberFormat="0" applyBorder="0" applyAlignment="0" applyProtection="0"/>
    <xf numFmtId="0" fontId="45" fillId="24" borderId="0" applyNumberFormat="0" applyBorder="0" applyAlignment="0" applyProtection="0"/>
    <xf numFmtId="0" fontId="2" fillId="3" borderId="0" applyNumberFormat="0" applyBorder="0" applyAlignment="0" applyProtection="0"/>
    <xf numFmtId="0" fontId="45" fillId="25" borderId="0" applyNumberFormat="0" applyBorder="0" applyAlignment="0" applyProtection="0"/>
    <xf numFmtId="0" fontId="2" fillId="4" borderId="0" applyNumberFormat="0" applyBorder="0" applyAlignment="0" applyProtection="0"/>
    <xf numFmtId="0" fontId="45" fillId="26" borderId="0" applyNumberFormat="0" applyBorder="0" applyAlignment="0" applyProtection="0"/>
    <xf numFmtId="0" fontId="2" fillId="5" borderId="0" applyNumberFormat="0" applyBorder="0" applyAlignment="0" applyProtection="0"/>
    <xf numFmtId="0" fontId="45" fillId="27" borderId="0" applyNumberFormat="0" applyBorder="0" applyAlignment="0" applyProtection="0"/>
    <xf numFmtId="0" fontId="2" fillId="6" borderId="0" applyNumberFormat="0" applyBorder="0" applyAlignment="0" applyProtection="0"/>
    <xf numFmtId="0" fontId="45" fillId="28" borderId="0" applyNumberFormat="0" applyBorder="0" applyAlignment="0" applyProtection="0"/>
    <xf numFmtId="0" fontId="2" fillId="7" borderId="0" applyNumberFormat="0" applyBorder="0" applyAlignment="0" applyProtection="0"/>
    <xf numFmtId="0" fontId="45" fillId="29" borderId="0" applyNumberFormat="0" applyBorder="0" applyAlignment="0" applyProtection="0"/>
    <xf numFmtId="0" fontId="2" fillId="8" borderId="0" applyNumberFormat="0" applyBorder="0" applyAlignment="0" applyProtection="0"/>
    <xf numFmtId="0" fontId="45" fillId="30" borderId="0" applyNumberFormat="0" applyBorder="0" applyAlignment="0" applyProtection="0"/>
    <xf numFmtId="0" fontId="2" fillId="9" borderId="0" applyNumberFormat="0" applyBorder="0" applyAlignment="0" applyProtection="0"/>
    <xf numFmtId="0" fontId="45" fillId="31" borderId="0" applyNumberFormat="0" applyBorder="0" applyAlignment="0" applyProtection="0"/>
    <xf numFmtId="0" fontId="2" fillId="10" borderId="0" applyNumberFormat="0" applyBorder="0" applyAlignment="0" applyProtection="0"/>
    <xf numFmtId="0" fontId="45" fillId="32" borderId="0" applyNumberFormat="0" applyBorder="0" applyAlignment="0" applyProtection="0"/>
    <xf numFmtId="0" fontId="2" fillId="5" borderId="0" applyNumberFormat="0" applyBorder="0" applyAlignment="0" applyProtection="0"/>
    <xf numFmtId="0" fontId="45" fillId="33" borderId="0" applyNumberFormat="0" applyBorder="0" applyAlignment="0" applyProtection="0"/>
    <xf numFmtId="0" fontId="2" fillId="8" borderId="0" applyNumberFormat="0" applyBorder="0" applyAlignment="0" applyProtection="0"/>
    <xf numFmtId="0" fontId="45" fillId="34" borderId="0" applyNumberFormat="0" applyBorder="0" applyAlignment="0" applyProtection="0"/>
    <xf numFmtId="0" fontId="2" fillId="11" borderId="0" applyNumberFormat="0" applyBorder="0" applyAlignment="0" applyProtection="0"/>
    <xf numFmtId="0" fontId="45" fillId="35" borderId="0" applyNumberFormat="0" applyBorder="0" applyAlignment="0" applyProtection="0"/>
    <xf numFmtId="0" fontId="3" fillId="12" borderId="0" applyNumberFormat="0" applyBorder="0" applyAlignment="0" applyProtection="0"/>
    <xf numFmtId="0" fontId="46" fillId="36" borderId="0" applyNumberFormat="0" applyBorder="0" applyAlignment="0" applyProtection="0"/>
    <xf numFmtId="0" fontId="3" fillId="9" borderId="0" applyNumberFormat="0" applyBorder="0" applyAlignment="0" applyProtection="0"/>
    <xf numFmtId="0" fontId="46" fillId="37" borderId="0" applyNumberFormat="0" applyBorder="0" applyAlignment="0" applyProtection="0"/>
    <xf numFmtId="0" fontId="3" fillId="10" borderId="0" applyNumberFormat="0" applyBorder="0" applyAlignment="0" applyProtection="0"/>
    <xf numFmtId="0" fontId="46" fillId="38" borderId="0" applyNumberFormat="0" applyBorder="0" applyAlignment="0" applyProtection="0"/>
    <xf numFmtId="0" fontId="3" fillId="13" borderId="0" applyNumberFormat="0" applyBorder="0" applyAlignment="0" applyProtection="0"/>
    <xf numFmtId="0" fontId="46" fillId="39" borderId="0" applyNumberFormat="0" applyBorder="0" applyAlignment="0" applyProtection="0"/>
    <xf numFmtId="0" fontId="3" fillId="14" borderId="0" applyNumberFormat="0" applyBorder="0" applyAlignment="0" applyProtection="0"/>
    <xf numFmtId="0" fontId="46" fillId="40" borderId="0" applyNumberFormat="0" applyBorder="0" applyAlignment="0" applyProtection="0"/>
    <xf numFmtId="0" fontId="3" fillId="15" borderId="0" applyNumberFormat="0" applyBorder="0" applyAlignment="0" applyProtection="0"/>
    <xf numFmtId="0" fontId="46" fillId="41" borderId="0" applyNumberFormat="0" applyBorder="0" applyAlignment="0" applyProtection="0"/>
    <xf numFmtId="0" fontId="3" fillId="16" borderId="0" applyNumberFormat="0" applyBorder="0" applyAlignment="0" applyProtection="0"/>
    <xf numFmtId="0" fontId="46" fillId="42" borderId="0" applyNumberFormat="0" applyBorder="0" applyAlignment="0" applyProtection="0"/>
    <xf numFmtId="0" fontId="3" fillId="17" borderId="0" applyNumberFormat="0" applyBorder="0" applyAlignment="0" applyProtection="0"/>
    <xf numFmtId="0" fontId="46" fillId="43" borderId="0" applyNumberFormat="0" applyBorder="0" applyAlignment="0" applyProtection="0"/>
    <xf numFmtId="0" fontId="3" fillId="18" borderId="0" applyNumberFormat="0" applyBorder="0" applyAlignment="0" applyProtection="0"/>
    <xf numFmtId="0" fontId="46" fillId="44" borderId="0" applyNumberFormat="0" applyBorder="0" applyAlignment="0" applyProtection="0"/>
    <xf numFmtId="0" fontId="3" fillId="13" borderId="0" applyNumberFormat="0" applyBorder="0" applyAlignment="0" applyProtection="0"/>
    <xf numFmtId="0" fontId="46" fillId="45" borderId="0" applyNumberFormat="0" applyBorder="0" applyAlignment="0" applyProtection="0"/>
    <xf numFmtId="0" fontId="3" fillId="14" borderId="0" applyNumberFormat="0" applyBorder="0" applyAlignment="0" applyProtection="0"/>
    <xf numFmtId="0" fontId="46" fillId="46" borderId="0" applyNumberFormat="0" applyBorder="0" applyAlignment="0" applyProtection="0"/>
    <xf numFmtId="0" fontId="3" fillId="19" borderId="0" applyNumberFormat="0" applyBorder="0" applyAlignment="0" applyProtection="0"/>
    <xf numFmtId="0" fontId="46" fillId="47" borderId="0" applyNumberFormat="0" applyBorder="0" applyAlignment="0" applyProtection="0"/>
    <xf numFmtId="0" fontId="4" fillId="3" borderId="0" applyNumberFormat="0" applyBorder="0" applyAlignment="0" applyProtection="0"/>
    <xf numFmtId="0" fontId="47" fillId="48" borderId="0" applyNumberFormat="0" applyBorder="0" applyAlignment="0" applyProtection="0"/>
    <xf numFmtId="0" fontId="5" fillId="20" borderId="1" applyNumberFormat="0" applyAlignment="0" applyProtection="0"/>
    <xf numFmtId="0" fontId="48" fillId="49" borderId="24" applyNumberFormat="0" applyAlignment="0" applyProtection="0"/>
    <xf numFmtId="0" fontId="6" fillId="21" borderId="2" applyNumberFormat="0" applyAlignment="0" applyProtection="0"/>
    <xf numFmtId="0" fontId="49" fillId="50" borderId="25" applyNumberFormat="0" applyAlignment="0" applyProtection="0"/>
    <xf numFmtId="0" fontId="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51" fillId="51" borderId="0" applyNumberFormat="0" applyBorder="0" applyAlignment="0" applyProtection="0"/>
    <xf numFmtId="0" fontId="9" fillId="0" borderId="3" applyNumberFormat="0" applyFill="0" applyAlignment="0" applyProtection="0"/>
    <xf numFmtId="0" fontId="52" fillId="0" borderId="26" applyNumberFormat="0" applyFill="0" applyAlignment="0" applyProtection="0"/>
    <xf numFmtId="0" fontId="10" fillId="0" borderId="4" applyNumberFormat="0" applyFill="0" applyAlignment="0" applyProtection="0"/>
    <xf numFmtId="0" fontId="53" fillId="0" borderId="27" applyNumberFormat="0" applyFill="0" applyAlignment="0" applyProtection="0"/>
    <xf numFmtId="0" fontId="11" fillId="0" borderId="5" applyNumberFormat="0" applyFill="0" applyAlignment="0" applyProtection="0"/>
    <xf numFmtId="0" fontId="54" fillId="0" borderId="28" applyNumberFormat="0" applyFill="0" applyAlignment="0" applyProtection="0"/>
    <xf numFmtId="0" fontId="11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2" fillId="7" borderId="1" applyNumberFormat="0" applyAlignment="0" applyProtection="0"/>
    <xf numFmtId="0" fontId="55" fillId="52" borderId="24" applyNumberFormat="0" applyAlignment="0" applyProtection="0"/>
    <xf numFmtId="0" fontId="13" fillId="0" borderId="6" applyNumberFormat="0" applyFill="0" applyAlignment="0" applyProtection="0"/>
    <xf numFmtId="0" fontId="56" fillId="0" borderId="29" applyNumberFormat="0" applyFill="0" applyAlignment="0" applyProtection="0"/>
    <xf numFmtId="0" fontId="14" fillId="22" borderId="0" applyNumberFormat="0" applyBorder="0" applyAlignment="0" applyProtection="0"/>
    <xf numFmtId="0" fontId="57" fillId="53" borderId="0" applyNumberFormat="0" applyBorder="0" applyAlignment="0" applyProtection="0"/>
    <xf numFmtId="0" fontId="1" fillId="0" borderId="0"/>
    <xf numFmtId="0" fontId="2" fillId="0" borderId="0"/>
    <xf numFmtId="0" fontId="45" fillId="0" borderId="0"/>
    <xf numFmtId="0" fontId="15" fillId="0" borderId="0"/>
    <xf numFmtId="0" fontId="15" fillId="0" borderId="0"/>
    <xf numFmtId="0" fontId="35" fillId="23" borderId="7" applyNumberFormat="0" applyAlignment="0" applyProtection="0"/>
    <xf numFmtId="0" fontId="45" fillId="54" borderId="30" applyNumberFormat="0" applyFont="0" applyAlignment="0" applyProtection="0"/>
    <xf numFmtId="0" fontId="16" fillId="20" borderId="8" applyNumberFormat="0" applyAlignment="0" applyProtection="0"/>
    <xf numFmtId="0" fontId="58" fillId="49" borderId="31" applyNumberFormat="0" applyAlignment="0" applyProtection="0"/>
    <xf numFmtId="0" fontId="1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60" fillId="0" borderId="32" applyNumberFormat="0" applyFill="0" applyAlignment="0" applyProtection="0"/>
    <xf numFmtId="0" fontId="19" fillId="0" borderId="0" applyNumberFormat="0" applyFill="0" applyBorder="0" applyAlignment="0" applyProtection="0"/>
    <xf numFmtId="0" fontId="61" fillId="0" borderId="0" applyNumberForma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9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9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76"/>
    <xf numFmtId="0" fontId="15" fillId="0" borderId="0" xfId="76" applyAlignment="1">
      <alignment horizontal="left" vertical="center"/>
    </xf>
    <xf numFmtId="0" fontId="15" fillId="0" borderId="0" xfId="76" applyAlignment="1">
      <alignment horizontal="center" vertical="center"/>
    </xf>
    <xf numFmtId="0" fontId="31" fillId="0" borderId="13" xfId="76" applyFont="1" applyBorder="1" applyAlignment="1">
      <alignment horizontal="center" vertical="center" wrapText="1"/>
    </xf>
    <xf numFmtId="0" fontId="0" fillId="0" borderId="14" xfId="0" applyNumberFormat="1" applyFont="1" applyBorder="1"/>
    <xf numFmtId="0" fontId="41" fillId="0" borderId="14" xfId="0" applyNumberFormat="1" applyFont="1" applyFill="1" applyBorder="1" applyAlignment="1">
      <alignment horizontal="center"/>
    </xf>
    <xf numFmtId="0" fontId="31" fillId="0" borderId="11" xfId="76" applyFont="1" applyBorder="1" applyAlignment="1">
      <alignment horizontal="center" vertical="center" wrapText="1"/>
    </xf>
    <xf numFmtId="0" fontId="41" fillId="0" borderId="9" xfId="0" applyFont="1" applyFill="1" applyBorder="1"/>
    <xf numFmtId="0" fontId="21" fillId="0" borderId="14" xfId="76" applyNumberFormat="1" applyFont="1" applyBorder="1" applyAlignment="1">
      <alignment horizontal="center"/>
    </xf>
    <xf numFmtId="0" fontId="21" fillId="0" borderId="14" xfId="0" applyNumberFormat="1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21" fillId="0" borderId="9" xfId="0" applyFont="1" applyFill="1" applyBorder="1"/>
    <xf numFmtId="0" fontId="34" fillId="0" borderId="15" xfId="0" applyFont="1" applyBorder="1" applyProtection="1"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15" xfId="0" applyFont="1" applyBorder="1"/>
    <xf numFmtId="0" fontId="34" fillId="0" borderId="0" xfId="0" applyFont="1"/>
    <xf numFmtId="0" fontId="34" fillId="0" borderId="15" xfId="0" applyFont="1" applyFill="1" applyBorder="1"/>
    <xf numFmtId="0" fontId="34" fillId="0" borderId="0" xfId="0" applyFont="1" applyProtection="1">
      <protection locked="0"/>
    </xf>
    <xf numFmtId="0" fontId="42" fillId="0" borderId="0" xfId="0" applyFont="1"/>
    <xf numFmtId="0" fontId="34" fillId="0" borderId="15" xfId="0" applyFont="1" applyFill="1" applyBorder="1" applyProtection="1">
      <protection locked="0"/>
    </xf>
    <xf numFmtId="164" fontId="34" fillId="0" borderId="15" xfId="0" applyNumberFormat="1" applyFont="1" applyBorder="1" applyAlignment="1" applyProtection="1">
      <alignment vertical="center"/>
      <protection locked="0"/>
    </xf>
    <xf numFmtId="0" fontId="34" fillId="0" borderId="15" xfId="0" applyFont="1" applyBorder="1" applyAlignment="1">
      <alignment horizontal="right"/>
    </xf>
    <xf numFmtId="0" fontId="34" fillId="0" borderId="15" xfId="77" applyFont="1" applyBorder="1" applyAlignment="1">
      <alignment horizontal="center"/>
    </xf>
    <xf numFmtId="0" fontId="34" fillId="0" borderId="15" xfId="77" applyFont="1" applyBorder="1" applyAlignment="1" applyProtection="1">
      <alignment horizontal="center"/>
      <protection hidden="1"/>
    </xf>
    <xf numFmtId="0" fontId="34" fillId="0" borderId="15" xfId="77" applyFont="1" applyBorder="1" applyProtection="1">
      <protection hidden="1"/>
    </xf>
    <xf numFmtId="0" fontId="34" fillId="0" borderId="15" xfId="0" applyFont="1" applyFill="1" applyBorder="1" applyAlignment="1">
      <alignment horizontal="center"/>
    </xf>
    <xf numFmtId="0" fontId="45" fillId="0" borderId="15" xfId="75" applyBorder="1"/>
    <xf numFmtId="164" fontId="34" fillId="0" borderId="15" xfId="0" applyNumberFormat="1" applyFont="1" applyBorder="1" applyProtection="1">
      <protection hidden="1"/>
    </xf>
    <xf numFmtId="164" fontId="34" fillId="0" borderId="15" xfId="0" applyNumberFormat="1" applyFont="1" applyFill="1" applyBorder="1" applyProtection="1">
      <protection locked="0"/>
    </xf>
    <xf numFmtId="164" fontId="34" fillId="0" borderId="15" xfId="0" applyNumberFormat="1" applyFont="1" applyBorder="1"/>
    <xf numFmtId="0" fontId="22" fillId="0" borderId="9" xfId="0" applyFont="1" applyBorder="1" applyAlignment="1">
      <alignment horizontal="left" vertical="center"/>
    </xf>
    <xf numFmtId="0" fontId="0" fillId="4" borderId="17" xfId="0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23" fillId="0" borderId="9" xfId="0" applyFont="1" applyBorder="1" applyAlignment="1" applyProtection="1">
      <alignment horizontal="left" vertical="center"/>
      <protection locked="0"/>
    </xf>
    <xf numFmtId="0" fontId="24" fillId="0" borderId="9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left" wrapText="1"/>
    </xf>
    <xf numFmtId="0" fontId="25" fillId="0" borderId="9" xfId="0" applyFont="1" applyBorder="1" applyAlignment="1"/>
    <xf numFmtId="0" fontId="1" fillId="0" borderId="9" xfId="0" applyFont="1" applyBorder="1" applyAlignment="1"/>
    <xf numFmtId="0" fontId="21" fillId="0" borderId="9" xfId="0" applyFont="1" applyBorder="1" applyAlignment="1"/>
    <xf numFmtId="0" fontId="25" fillId="0" borderId="9" xfId="0" applyFont="1" applyBorder="1" applyAlignment="1">
      <alignment horizontal="center" vertical="top" wrapText="1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21" fillId="0" borderId="22" xfId="0" applyFont="1" applyFill="1" applyBorder="1" applyAlignment="1"/>
    <xf numFmtId="0" fontId="21" fillId="0" borderId="23" xfId="0" applyFont="1" applyBorder="1" applyAlignment="1"/>
    <xf numFmtId="0" fontId="1" fillId="0" borderId="16" xfId="76" applyFont="1" applyBorder="1" applyAlignment="1">
      <alignment horizontal="center" vertical="center" wrapText="1"/>
    </xf>
    <xf numFmtId="0" fontId="15" fillId="0" borderId="20" xfId="76" applyBorder="1" applyAlignment="1">
      <alignment horizontal="center" vertical="center" wrapText="1"/>
    </xf>
    <xf numFmtId="0" fontId="31" fillId="0" borderId="17" xfId="76" applyFont="1" applyBorder="1" applyAlignment="1">
      <alignment horizontal="center" vertical="center" wrapText="1"/>
    </xf>
    <xf numFmtId="0" fontId="31" fillId="0" borderId="18" xfId="76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9" fillId="0" borderId="9" xfId="76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31" fillId="0" borderId="9" xfId="76" applyFont="1" applyBorder="1" applyAlignment="1">
      <alignment vertical="center" wrapText="1"/>
    </xf>
    <xf numFmtId="0" fontId="44" fillId="0" borderId="9" xfId="76" applyFont="1" applyBorder="1" applyAlignment="1">
      <alignment vertical="center" wrapText="1"/>
    </xf>
    <xf numFmtId="0" fontId="32" fillId="0" borderId="9" xfId="76" applyFont="1" applyBorder="1" applyAlignment="1">
      <alignment wrapText="1"/>
    </xf>
    <xf numFmtId="0" fontId="38" fillId="55" borderId="9" xfId="76" applyFont="1" applyFill="1" applyBorder="1" applyAlignment="1">
      <alignment horizontal="left" vertical="center" wrapText="1"/>
    </xf>
    <xf numFmtId="0" fontId="0" fillId="55" borderId="9" xfId="0" applyFill="1" applyBorder="1" applyAlignment="1">
      <alignment horizontal="left" vertical="center" wrapText="1"/>
    </xf>
    <xf numFmtId="0" fontId="30" fillId="0" borderId="9" xfId="76" applyFont="1" applyBorder="1" applyAlignment="1">
      <alignment horizontal="left" wrapText="1"/>
    </xf>
    <xf numFmtId="0" fontId="0" fillId="0" borderId="9" xfId="0" applyBorder="1" applyAlignment="1">
      <alignment horizontal="left"/>
    </xf>
    <xf numFmtId="0" fontId="40" fillId="0" borderId="9" xfId="76" applyFont="1" applyBorder="1" applyAlignment="1">
      <alignment horizontal="left" vertical="center" wrapText="1"/>
    </xf>
    <xf numFmtId="0" fontId="32" fillId="0" borderId="9" xfId="76" applyFont="1" applyBorder="1" applyAlignment="1">
      <alignment horizontal="left" wrapText="1"/>
    </xf>
    <xf numFmtId="0" fontId="33" fillId="0" borderId="11" xfId="76" applyFont="1" applyBorder="1" applyAlignment="1">
      <alignment horizontal="center" vertical="center" wrapText="1"/>
    </xf>
    <xf numFmtId="0" fontId="33" fillId="0" borderId="16" xfId="76" applyFont="1" applyBorder="1" applyAlignment="1">
      <alignment horizontal="center" vertical="center" wrapText="1"/>
    </xf>
    <xf numFmtId="0" fontId="31" fillId="0" borderId="11" xfId="76" applyFont="1" applyBorder="1" applyAlignment="1">
      <alignment horizontal="center" vertical="center" wrapText="1"/>
    </xf>
    <xf numFmtId="0" fontId="20" fillId="0" borderId="21" xfId="76" applyFont="1" applyBorder="1" applyAlignment="1">
      <alignment wrapText="1"/>
    </xf>
  </cellXfs>
  <cellStyles count="88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/>
    <cellStyle name="Normal 2" xfId="73"/>
    <cellStyle name="Normal 2 2" xfId="74"/>
    <cellStyle name="Normal 3" xfId="75"/>
    <cellStyle name="Normal_OR1-2005-2006" xfId="76"/>
    <cellStyle name="Normal_Sheet1" xfId="77"/>
    <cellStyle name="Note" xfId="78" builtinId="10" customBuiltin="1"/>
    <cellStyle name="Note 2" xfId="79"/>
    <cellStyle name="Output" xfId="80" builtinId="21" customBuiltin="1"/>
    <cellStyle name="Output 2" xfId="81"/>
    <cellStyle name="Title" xfId="82" builtinId="15" customBuiltin="1"/>
    <cellStyle name="Title 2" xfId="83"/>
    <cellStyle name="Total" xfId="84" builtinId="25" customBuiltin="1"/>
    <cellStyle name="Total 2" xfId="85"/>
    <cellStyle name="Warning Text" xfId="86" builtinId="11" customBuiltin="1"/>
    <cellStyle name="Warning Text 2" xfId="8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7"/>
  <sheetViews>
    <sheetView tabSelected="1" topLeftCell="F1" zoomScale="110" zoomScaleNormal="110" workbookViewId="0">
      <pane ySplit="2" topLeftCell="A3" activePane="bottomLeft" state="frozen"/>
      <selection pane="bottomLeft" activeCell="Y102" sqref="Y102"/>
    </sheetView>
  </sheetViews>
  <sheetFormatPr defaultRowHeight="12.75" x14ac:dyDescent="0.2"/>
  <cols>
    <col min="1" max="1" width="8.85546875" style="23" customWidth="1"/>
    <col min="2" max="2" width="9.140625" style="23"/>
    <col min="3" max="3" width="20" style="23" customWidth="1"/>
    <col min="4" max="4" width="5.140625" style="23" customWidth="1"/>
    <col min="5" max="5" width="5.85546875" style="23" customWidth="1"/>
    <col min="6" max="8" width="5.140625" style="23" customWidth="1"/>
    <col min="9" max="11" width="5.7109375" style="23" customWidth="1"/>
    <col min="12" max="12" width="5.85546875" style="23" customWidth="1"/>
    <col min="13" max="13" width="5" style="23" customWidth="1"/>
    <col min="14" max="14" width="4.42578125" style="23" customWidth="1"/>
    <col min="15" max="15" width="4.5703125" style="23" bestFit="1" customWidth="1"/>
    <col min="16" max="16" width="5.140625" style="23" customWidth="1"/>
    <col min="17" max="18" width="5.28515625" style="23" customWidth="1"/>
    <col min="19" max="19" width="6.5703125" style="23" customWidth="1"/>
    <col min="20" max="16384" width="9.140625" style="23"/>
  </cols>
  <sheetData>
    <row r="1" spans="1:29" ht="12.7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9" ht="12.75" customHeight="1" x14ac:dyDescent="0.2">
      <c r="A2" s="30" t="s">
        <v>0</v>
      </c>
      <c r="B2" s="31" t="s">
        <v>1</v>
      </c>
      <c r="C2" s="31" t="s">
        <v>2</v>
      </c>
      <c r="D2" s="32" t="s">
        <v>45</v>
      </c>
      <c r="E2" s="32" t="s">
        <v>46</v>
      </c>
      <c r="F2" s="20" t="s">
        <v>47</v>
      </c>
      <c r="G2" s="20" t="s">
        <v>48</v>
      </c>
      <c r="H2" s="20" t="s">
        <v>3</v>
      </c>
      <c r="I2" s="20" t="s">
        <v>49</v>
      </c>
      <c r="J2" s="20" t="s">
        <v>50</v>
      </c>
      <c r="K2" s="20" t="s">
        <v>4</v>
      </c>
      <c r="L2" s="20" t="s">
        <v>38</v>
      </c>
      <c r="M2" s="27" t="s">
        <v>34</v>
      </c>
      <c r="N2" s="20" t="s">
        <v>35</v>
      </c>
      <c r="O2" s="20" t="s">
        <v>5</v>
      </c>
      <c r="P2" s="20" t="s">
        <v>36</v>
      </c>
      <c r="Q2" s="20" t="s">
        <v>37</v>
      </c>
      <c r="R2" s="20" t="s">
        <v>6</v>
      </c>
      <c r="S2" s="20" t="s">
        <v>39</v>
      </c>
      <c r="T2" s="20" t="s">
        <v>7</v>
      </c>
      <c r="U2" s="20" t="s">
        <v>8</v>
      </c>
      <c r="V2" s="22" t="s">
        <v>273</v>
      </c>
      <c r="W2" s="22" t="s">
        <v>274</v>
      </c>
      <c r="X2" s="22" t="s">
        <v>275</v>
      </c>
      <c r="Y2" s="22" t="s">
        <v>276</v>
      </c>
      <c r="Z2" s="22" t="s">
        <v>60</v>
      </c>
      <c r="AA2" s="22" t="s">
        <v>61</v>
      </c>
      <c r="AB2" s="22" t="s">
        <v>277</v>
      </c>
      <c r="AC2" s="22" t="s">
        <v>278</v>
      </c>
    </row>
    <row r="3" spans="1:29" ht="15" x14ac:dyDescent="0.25">
      <c r="A3" s="33">
        <v>1</v>
      </c>
      <c r="B3" s="34" t="s">
        <v>62</v>
      </c>
      <c r="C3" s="34" t="s">
        <v>167</v>
      </c>
      <c r="D3" s="24"/>
      <c r="E3" s="24"/>
      <c r="F3" s="20">
        <v>11</v>
      </c>
      <c r="G3" s="20">
        <v>5</v>
      </c>
      <c r="H3" s="20">
        <f t="shared" ref="H3:H30" si="0">IF(AND(F3="",G3=""),"",SUM(F3,G3))</f>
        <v>16</v>
      </c>
      <c r="I3" s="20">
        <v>11.5</v>
      </c>
      <c r="J3" s="20">
        <v>3</v>
      </c>
      <c r="K3" s="20">
        <f t="shared" ref="K3:K30" si="1">IF(AND(I3="",J3=""),"",SUM(I3,J3))</f>
        <v>14.5</v>
      </c>
      <c r="L3" s="20">
        <f>IF(AND(H3="",K3="",AB3=""),"",MAX(H3,K3,AB3))</f>
        <v>16</v>
      </c>
      <c r="M3" s="27">
        <v>4.5</v>
      </c>
      <c r="N3" s="20">
        <v>11</v>
      </c>
      <c r="O3" s="20">
        <f t="shared" ref="O3:O30" si="2">IF(AND(M3="",N3=""),"",SUM(M3,N3))</f>
        <v>15.5</v>
      </c>
      <c r="P3" s="20">
        <v>1</v>
      </c>
      <c r="Q3" s="20">
        <v>12</v>
      </c>
      <c r="R3" s="20">
        <f t="shared" ref="R3:R30" si="3">IF(AND(P3="",Q3=""),"",SUM(P3,Q3))</f>
        <v>13</v>
      </c>
      <c r="S3" s="20">
        <f>IF(AND(O3="",R3="",AC3=""),"",MAX(O3,R3,AC3))</f>
        <v>15.5</v>
      </c>
      <c r="T3" s="28">
        <f t="shared" ref="T3:T30" si="4">IF(AND(L3="",S3=""),"",SUM(L3,S3))</f>
        <v>31.5</v>
      </c>
      <c r="U3" s="21" t="str">
        <f t="shared" ref="U3:U30" si="5">IF(AND(L3="",S3=""),"F",IF(T3&gt;79,"A",IF(T3&gt;69,"B",IF(T3&gt;59,"C",IF(T3&gt;49,"D",IF(T3&gt;39,"E","F"))))))</f>
        <v>F</v>
      </c>
      <c r="V3" s="29">
        <f t="shared" ref="V3:V10" si="6">IF(S3="","",IF(S3&lt;41,SUM(S3,10),S3))</f>
        <v>25.5</v>
      </c>
      <c r="W3" s="29">
        <f t="shared" ref="W3:W30" si="7">IF(L3="","",IF(S3&gt;40, SUM(L3,10),L3))</f>
        <v>16</v>
      </c>
      <c r="X3" s="29">
        <v>14</v>
      </c>
      <c r="Y3" s="29"/>
      <c r="Z3" s="22"/>
      <c r="AA3" s="22"/>
      <c r="AB3" s="22">
        <f>IF(AND(X3="",Z3=""),"",MAX(X3,Z3))</f>
        <v>14</v>
      </c>
      <c r="AC3" s="22" t="str">
        <f>IF(AND(Y3="",AA3=""),"",MAX(Y3,AA3))</f>
        <v/>
      </c>
    </row>
    <row r="4" spans="1:29" ht="15" x14ac:dyDescent="0.25">
      <c r="A4" s="33">
        <v>2</v>
      </c>
      <c r="B4" s="34" t="s">
        <v>63</v>
      </c>
      <c r="C4" s="34" t="s">
        <v>168</v>
      </c>
      <c r="D4" s="24"/>
      <c r="E4" s="24"/>
      <c r="F4" s="20">
        <v>7</v>
      </c>
      <c r="G4" s="20">
        <v>1</v>
      </c>
      <c r="H4" s="20">
        <f t="shared" si="0"/>
        <v>8</v>
      </c>
      <c r="I4" s="20">
        <v>4</v>
      </c>
      <c r="J4" s="20">
        <v>13</v>
      </c>
      <c r="K4" s="20">
        <f t="shared" si="1"/>
        <v>17</v>
      </c>
      <c r="L4" s="20">
        <f t="shared" ref="L4:L43" si="8">IF(AND(H4="",K4="",AB4=""),"",MAX(H4,K4,AB4))</f>
        <v>17</v>
      </c>
      <c r="M4" s="27">
        <v>3.5</v>
      </c>
      <c r="N4" s="20">
        <v>2</v>
      </c>
      <c r="O4" s="20">
        <f t="shared" si="2"/>
        <v>5.5</v>
      </c>
      <c r="P4" s="20">
        <v>1</v>
      </c>
      <c r="Q4" s="20">
        <v>7</v>
      </c>
      <c r="R4" s="20">
        <f t="shared" si="3"/>
        <v>8</v>
      </c>
      <c r="S4" s="20">
        <f t="shared" ref="S4:S67" si="9">IF(AND(O4="",R4="",AC4=""),"",MAX(O4,R4,AC4))</f>
        <v>8</v>
      </c>
      <c r="T4" s="28">
        <f t="shared" si="4"/>
        <v>25</v>
      </c>
      <c r="U4" s="21" t="str">
        <f t="shared" si="5"/>
        <v>F</v>
      </c>
      <c r="V4" s="29">
        <f t="shared" si="6"/>
        <v>18</v>
      </c>
      <c r="W4" s="29">
        <f t="shared" si="7"/>
        <v>17</v>
      </c>
      <c r="X4" s="29">
        <v>16</v>
      </c>
      <c r="Y4" s="29">
        <v>3.5</v>
      </c>
      <c r="Z4" s="22"/>
      <c r="AA4" s="22"/>
      <c r="AB4" s="22">
        <f t="shared" ref="AB4:AB67" si="10">IF(AND(X4="",Z4=""),"",MAX(X4,Z4))</f>
        <v>16</v>
      </c>
      <c r="AC4" s="22">
        <f t="shared" ref="AC4:AC67" si="11">IF(AND(Y4="",AA4=""),"",MAX(Y4,AA4))</f>
        <v>3.5</v>
      </c>
    </row>
    <row r="5" spans="1:29" ht="15" x14ac:dyDescent="0.25">
      <c r="A5" s="33">
        <v>3</v>
      </c>
      <c r="B5" s="34" t="s">
        <v>64</v>
      </c>
      <c r="C5" s="34" t="s">
        <v>169</v>
      </c>
      <c r="D5" s="24"/>
      <c r="E5" s="24"/>
      <c r="F5" s="35">
        <v>4</v>
      </c>
      <c r="G5" s="35">
        <v>12</v>
      </c>
      <c r="H5" s="20">
        <f t="shared" si="0"/>
        <v>16</v>
      </c>
      <c r="I5" s="35">
        <v>2.5</v>
      </c>
      <c r="J5" s="35">
        <v>14</v>
      </c>
      <c r="K5" s="20">
        <f t="shared" si="1"/>
        <v>16.5</v>
      </c>
      <c r="L5" s="20">
        <f t="shared" si="8"/>
        <v>16.5</v>
      </c>
      <c r="M5" s="36">
        <v>11</v>
      </c>
      <c r="N5" s="35">
        <v>0</v>
      </c>
      <c r="O5" s="20">
        <f t="shared" si="2"/>
        <v>11</v>
      </c>
      <c r="P5" s="35">
        <v>2</v>
      </c>
      <c r="Q5" s="35">
        <v>6</v>
      </c>
      <c r="R5" s="20">
        <f t="shared" si="3"/>
        <v>8</v>
      </c>
      <c r="S5" s="20">
        <f t="shared" si="9"/>
        <v>11</v>
      </c>
      <c r="T5" s="28">
        <f t="shared" si="4"/>
        <v>27.5</v>
      </c>
      <c r="U5" s="21" t="str">
        <f t="shared" si="5"/>
        <v>F</v>
      </c>
      <c r="V5" s="29">
        <f t="shared" si="6"/>
        <v>21</v>
      </c>
      <c r="W5" s="29">
        <f t="shared" si="7"/>
        <v>16.5</v>
      </c>
      <c r="X5" s="29">
        <v>13</v>
      </c>
      <c r="Y5" s="29"/>
      <c r="Z5" s="22"/>
      <c r="AA5" s="22"/>
      <c r="AB5" s="22">
        <f t="shared" si="10"/>
        <v>13</v>
      </c>
      <c r="AC5" s="22" t="str">
        <f t="shared" si="11"/>
        <v/>
      </c>
    </row>
    <row r="6" spans="1:29" ht="15" x14ac:dyDescent="0.25">
      <c r="A6" s="33">
        <v>4</v>
      </c>
      <c r="B6" s="34" t="s">
        <v>65</v>
      </c>
      <c r="C6" s="34" t="s">
        <v>170</v>
      </c>
      <c r="D6" s="24"/>
      <c r="E6" s="24"/>
      <c r="F6" s="35">
        <v>6</v>
      </c>
      <c r="G6" s="35">
        <v>13</v>
      </c>
      <c r="H6" s="20">
        <f t="shared" si="0"/>
        <v>19</v>
      </c>
      <c r="I6" s="35">
        <v>3</v>
      </c>
      <c r="J6" s="35">
        <v>7</v>
      </c>
      <c r="K6" s="20">
        <f t="shared" si="1"/>
        <v>10</v>
      </c>
      <c r="L6" s="20">
        <f t="shared" si="8"/>
        <v>19.5</v>
      </c>
      <c r="M6" s="36">
        <v>5</v>
      </c>
      <c r="N6" s="35">
        <v>11</v>
      </c>
      <c r="O6" s="20">
        <f t="shared" si="2"/>
        <v>16</v>
      </c>
      <c r="P6" s="35">
        <v>2.5</v>
      </c>
      <c r="Q6" s="35">
        <v>16</v>
      </c>
      <c r="R6" s="20">
        <f t="shared" si="3"/>
        <v>18.5</v>
      </c>
      <c r="S6" s="20">
        <f t="shared" si="9"/>
        <v>18.5</v>
      </c>
      <c r="T6" s="28">
        <f t="shared" si="4"/>
        <v>38</v>
      </c>
      <c r="U6" s="21" t="str">
        <f t="shared" si="5"/>
        <v>F</v>
      </c>
      <c r="V6" s="29">
        <f t="shared" si="6"/>
        <v>28.5</v>
      </c>
      <c r="W6" s="29">
        <f t="shared" si="7"/>
        <v>19.5</v>
      </c>
      <c r="X6" s="29">
        <v>19.5</v>
      </c>
      <c r="Y6" s="29"/>
      <c r="Z6" s="22"/>
      <c r="AA6" s="22"/>
      <c r="AB6" s="22">
        <f t="shared" si="10"/>
        <v>19.5</v>
      </c>
      <c r="AC6" s="22" t="str">
        <f t="shared" si="11"/>
        <v/>
      </c>
    </row>
    <row r="7" spans="1:29" ht="15" x14ac:dyDescent="0.25">
      <c r="A7" s="33">
        <v>5</v>
      </c>
      <c r="B7" s="34" t="s">
        <v>66</v>
      </c>
      <c r="C7" s="34" t="s">
        <v>171</v>
      </c>
      <c r="D7" s="24"/>
      <c r="E7" s="24"/>
      <c r="F7" s="35">
        <v>11.5</v>
      </c>
      <c r="G7" s="35">
        <v>1</v>
      </c>
      <c r="H7" s="20">
        <f t="shared" si="0"/>
        <v>12.5</v>
      </c>
      <c r="I7" s="35">
        <v>8</v>
      </c>
      <c r="J7" s="35">
        <v>11</v>
      </c>
      <c r="K7" s="20">
        <f t="shared" si="1"/>
        <v>19</v>
      </c>
      <c r="L7" s="20">
        <f t="shared" si="8"/>
        <v>28</v>
      </c>
      <c r="M7" s="36">
        <v>8</v>
      </c>
      <c r="N7" s="35">
        <v>11</v>
      </c>
      <c r="O7" s="20">
        <f t="shared" si="2"/>
        <v>19</v>
      </c>
      <c r="P7" s="35"/>
      <c r="Q7" s="35">
        <v>0</v>
      </c>
      <c r="R7" s="20">
        <f t="shared" si="3"/>
        <v>0</v>
      </c>
      <c r="S7" s="20">
        <f t="shared" si="9"/>
        <v>19</v>
      </c>
      <c r="T7" s="28">
        <f t="shared" si="4"/>
        <v>47</v>
      </c>
      <c r="U7" s="21" t="str">
        <f t="shared" si="5"/>
        <v>E</v>
      </c>
      <c r="V7" s="29">
        <f t="shared" si="6"/>
        <v>29</v>
      </c>
      <c r="W7" s="29">
        <f t="shared" si="7"/>
        <v>28</v>
      </c>
      <c r="X7" s="29">
        <v>28</v>
      </c>
      <c r="Y7" s="29"/>
      <c r="Z7" s="22"/>
      <c r="AA7" s="22"/>
      <c r="AB7" s="22">
        <f t="shared" si="10"/>
        <v>28</v>
      </c>
      <c r="AC7" s="22" t="str">
        <f t="shared" si="11"/>
        <v/>
      </c>
    </row>
    <row r="8" spans="1:29" ht="15" x14ac:dyDescent="0.25">
      <c r="A8" s="33">
        <v>6</v>
      </c>
      <c r="B8" s="34" t="s">
        <v>67</v>
      </c>
      <c r="C8" s="34" t="s">
        <v>172</v>
      </c>
      <c r="D8" s="24"/>
      <c r="E8" s="24"/>
      <c r="F8" s="35"/>
      <c r="G8" s="35"/>
      <c r="H8" s="20" t="str">
        <f t="shared" si="0"/>
        <v/>
      </c>
      <c r="I8" s="35"/>
      <c r="J8" s="35"/>
      <c r="K8" s="20" t="str">
        <f t="shared" si="1"/>
        <v/>
      </c>
      <c r="L8" s="20" t="str">
        <f t="shared" si="8"/>
        <v/>
      </c>
      <c r="M8" s="36"/>
      <c r="N8" s="35"/>
      <c r="O8" s="20" t="str">
        <f t="shared" si="2"/>
        <v/>
      </c>
      <c r="P8" s="35"/>
      <c r="Q8" s="35"/>
      <c r="R8" s="20" t="str">
        <f t="shared" si="3"/>
        <v/>
      </c>
      <c r="S8" s="20" t="str">
        <f t="shared" si="9"/>
        <v/>
      </c>
      <c r="T8" s="28" t="str">
        <f t="shared" si="4"/>
        <v/>
      </c>
      <c r="U8" s="21" t="str">
        <f t="shared" si="5"/>
        <v>F</v>
      </c>
      <c r="V8" s="29" t="str">
        <f t="shared" si="6"/>
        <v/>
      </c>
      <c r="W8" s="29" t="str">
        <f t="shared" si="7"/>
        <v/>
      </c>
      <c r="X8" s="29"/>
      <c r="Y8" s="29"/>
      <c r="Z8" s="22"/>
      <c r="AA8" s="22"/>
      <c r="AB8" s="22" t="str">
        <f t="shared" si="10"/>
        <v/>
      </c>
      <c r="AC8" s="22" t="str">
        <f t="shared" si="11"/>
        <v/>
      </c>
    </row>
    <row r="9" spans="1:29" ht="15" x14ac:dyDescent="0.25">
      <c r="A9" s="33">
        <v>7</v>
      </c>
      <c r="B9" s="34" t="s">
        <v>68</v>
      </c>
      <c r="C9" s="34" t="s">
        <v>173</v>
      </c>
      <c r="D9" s="24"/>
      <c r="E9" s="24"/>
      <c r="F9" s="37">
        <v>9</v>
      </c>
      <c r="G9" s="37">
        <v>12</v>
      </c>
      <c r="H9" s="20">
        <f t="shared" si="0"/>
        <v>21</v>
      </c>
      <c r="I9" s="37">
        <v>7</v>
      </c>
      <c r="J9" s="37">
        <v>9</v>
      </c>
      <c r="K9" s="20">
        <f t="shared" si="1"/>
        <v>16</v>
      </c>
      <c r="L9" s="20">
        <f t="shared" si="8"/>
        <v>21</v>
      </c>
      <c r="M9" s="37">
        <v>5</v>
      </c>
      <c r="N9" s="37">
        <v>6</v>
      </c>
      <c r="O9" s="20">
        <f t="shared" si="2"/>
        <v>11</v>
      </c>
      <c r="P9" s="37">
        <v>1.5</v>
      </c>
      <c r="Q9" s="37">
        <v>11</v>
      </c>
      <c r="R9" s="20">
        <f t="shared" si="3"/>
        <v>12.5</v>
      </c>
      <c r="S9" s="20">
        <f t="shared" si="9"/>
        <v>12.5</v>
      </c>
      <c r="T9" s="28">
        <f t="shared" si="4"/>
        <v>33.5</v>
      </c>
      <c r="U9" s="21" t="str">
        <f t="shared" si="5"/>
        <v>F</v>
      </c>
      <c r="V9" s="29">
        <f t="shared" si="6"/>
        <v>22.5</v>
      </c>
      <c r="W9" s="29">
        <f t="shared" si="7"/>
        <v>21</v>
      </c>
      <c r="X9" s="29"/>
      <c r="Y9" s="29">
        <v>9</v>
      </c>
      <c r="Z9" s="22"/>
      <c r="AA9" s="22"/>
      <c r="AB9" s="22" t="str">
        <f t="shared" si="10"/>
        <v/>
      </c>
      <c r="AC9" s="22">
        <f t="shared" si="11"/>
        <v>9</v>
      </c>
    </row>
    <row r="10" spans="1:29" ht="15" x14ac:dyDescent="0.25">
      <c r="A10" s="33">
        <v>8</v>
      </c>
      <c r="B10" s="34" t="s">
        <v>69</v>
      </c>
      <c r="C10" s="34" t="s">
        <v>174</v>
      </c>
      <c r="D10" s="24"/>
      <c r="E10" s="24"/>
      <c r="F10" s="37">
        <v>0.5</v>
      </c>
      <c r="G10" s="37">
        <v>13</v>
      </c>
      <c r="H10" s="20">
        <f t="shared" si="0"/>
        <v>13.5</v>
      </c>
      <c r="I10" s="37">
        <v>0.5</v>
      </c>
      <c r="J10" s="37">
        <v>13</v>
      </c>
      <c r="K10" s="20">
        <f t="shared" si="1"/>
        <v>13.5</v>
      </c>
      <c r="L10" s="20">
        <f t="shared" si="8"/>
        <v>13.5</v>
      </c>
      <c r="M10" s="37">
        <v>1</v>
      </c>
      <c r="N10" s="37">
        <v>13</v>
      </c>
      <c r="O10" s="20">
        <f t="shared" si="2"/>
        <v>14</v>
      </c>
      <c r="P10" s="37"/>
      <c r="Q10" s="37"/>
      <c r="R10" s="20" t="str">
        <f t="shared" si="3"/>
        <v/>
      </c>
      <c r="S10" s="20">
        <f t="shared" si="9"/>
        <v>14</v>
      </c>
      <c r="T10" s="28">
        <f t="shared" si="4"/>
        <v>27.5</v>
      </c>
      <c r="U10" s="21" t="str">
        <f t="shared" si="5"/>
        <v>F</v>
      </c>
      <c r="V10" s="29">
        <f t="shared" si="6"/>
        <v>24</v>
      </c>
      <c r="W10" s="29">
        <f t="shared" si="7"/>
        <v>13.5</v>
      </c>
      <c r="X10" s="29">
        <v>11</v>
      </c>
      <c r="Y10" s="29">
        <v>6</v>
      </c>
      <c r="Z10" s="22"/>
      <c r="AA10" s="22"/>
      <c r="AB10" s="22">
        <f t="shared" si="10"/>
        <v>11</v>
      </c>
      <c r="AC10" s="22">
        <f t="shared" si="11"/>
        <v>6</v>
      </c>
    </row>
    <row r="11" spans="1:29" ht="15" x14ac:dyDescent="0.25">
      <c r="A11" s="33">
        <v>9</v>
      </c>
      <c r="B11" s="34" t="s">
        <v>70</v>
      </c>
      <c r="C11" s="34" t="s">
        <v>175</v>
      </c>
      <c r="D11" s="24"/>
      <c r="E11" s="24"/>
      <c r="F11" s="37"/>
      <c r="G11" s="37">
        <v>10</v>
      </c>
      <c r="H11" s="20">
        <f t="shared" si="0"/>
        <v>10</v>
      </c>
      <c r="I11" s="37">
        <v>1</v>
      </c>
      <c r="J11" s="37">
        <v>14</v>
      </c>
      <c r="K11" s="20">
        <f t="shared" si="1"/>
        <v>15</v>
      </c>
      <c r="L11" s="20">
        <f t="shared" si="8"/>
        <v>21</v>
      </c>
      <c r="M11" s="37">
        <v>2.5</v>
      </c>
      <c r="N11" s="37">
        <v>14</v>
      </c>
      <c r="O11" s="20">
        <f t="shared" si="2"/>
        <v>16.5</v>
      </c>
      <c r="P11" s="37">
        <v>1</v>
      </c>
      <c r="Q11" s="37">
        <v>7</v>
      </c>
      <c r="R11" s="20">
        <f t="shared" si="3"/>
        <v>8</v>
      </c>
      <c r="S11" s="20">
        <f t="shared" si="9"/>
        <v>16.5</v>
      </c>
      <c r="T11" s="28">
        <f t="shared" si="4"/>
        <v>37.5</v>
      </c>
      <c r="U11" s="21" t="str">
        <f>IF(AND(L11="",S11=""),"F",IF(T11&gt;79,"A",IF(T11&gt;69,"B",IF(T11&gt;59,"C",IF(T11&gt;49,"D",IF(T11&gt;39,"E","F"))))))</f>
        <v>F</v>
      </c>
      <c r="V11" s="29">
        <f t="shared" ref="V11:V42" si="12">IF(S11="","",IF(S11&lt;41,SUM(S11,10),S11))</f>
        <v>26.5</v>
      </c>
      <c r="W11" s="29">
        <f t="shared" si="7"/>
        <v>21</v>
      </c>
      <c r="X11" s="29">
        <v>21</v>
      </c>
      <c r="Y11" s="29"/>
      <c r="Z11" s="22"/>
      <c r="AA11" s="22"/>
      <c r="AB11" s="22">
        <f t="shared" si="10"/>
        <v>21</v>
      </c>
      <c r="AC11" s="22" t="str">
        <f t="shared" si="11"/>
        <v/>
      </c>
    </row>
    <row r="12" spans="1:29" ht="15" x14ac:dyDescent="0.25">
      <c r="A12" s="33">
        <v>10</v>
      </c>
      <c r="B12" s="34" t="s">
        <v>71</v>
      </c>
      <c r="C12" s="34" t="s">
        <v>176</v>
      </c>
      <c r="D12" s="24"/>
      <c r="E12" s="24"/>
      <c r="F12" s="37">
        <v>5</v>
      </c>
      <c r="G12" s="37">
        <v>15</v>
      </c>
      <c r="H12" s="20">
        <f t="shared" si="0"/>
        <v>20</v>
      </c>
      <c r="I12" s="37">
        <v>6</v>
      </c>
      <c r="J12" s="37">
        <v>2</v>
      </c>
      <c r="K12" s="20">
        <f t="shared" si="1"/>
        <v>8</v>
      </c>
      <c r="L12" s="20">
        <f t="shared" si="8"/>
        <v>20</v>
      </c>
      <c r="M12" s="37">
        <v>1</v>
      </c>
      <c r="N12" s="37">
        <v>10</v>
      </c>
      <c r="O12" s="20">
        <f t="shared" si="2"/>
        <v>11</v>
      </c>
      <c r="P12" s="37">
        <v>0</v>
      </c>
      <c r="Q12" s="37">
        <v>7</v>
      </c>
      <c r="R12" s="20">
        <f t="shared" si="3"/>
        <v>7</v>
      </c>
      <c r="S12" s="20">
        <f t="shared" si="9"/>
        <v>11</v>
      </c>
      <c r="T12" s="28">
        <f t="shared" si="4"/>
        <v>31</v>
      </c>
      <c r="U12" s="21" t="str">
        <f t="shared" si="5"/>
        <v>F</v>
      </c>
      <c r="V12" s="29">
        <f t="shared" si="12"/>
        <v>21</v>
      </c>
      <c r="W12" s="29">
        <f t="shared" si="7"/>
        <v>20</v>
      </c>
      <c r="X12" s="29"/>
      <c r="Y12" s="29">
        <v>7</v>
      </c>
      <c r="Z12" s="22"/>
      <c r="AA12" s="22"/>
      <c r="AB12" s="22" t="str">
        <f t="shared" si="10"/>
        <v/>
      </c>
      <c r="AC12" s="22">
        <f t="shared" si="11"/>
        <v>7</v>
      </c>
    </row>
    <row r="13" spans="1:29" ht="15" x14ac:dyDescent="0.25">
      <c r="A13" s="33">
        <v>11</v>
      </c>
      <c r="B13" s="34" t="s">
        <v>72</v>
      </c>
      <c r="C13" s="34" t="s">
        <v>177</v>
      </c>
      <c r="D13" s="24"/>
      <c r="E13" s="24"/>
      <c r="F13" s="37"/>
      <c r="G13" s="37"/>
      <c r="H13" s="20" t="str">
        <f t="shared" si="0"/>
        <v/>
      </c>
      <c r="I13" s="37"/>
      <c r="J13" s="37"/>
      <c r="K13" s="20" t="str">
        <f t="shared" si="1"/>
        <v/>
      </c>
      <c r="L13" s="20" t="str">
        <f t="shared" si="8"/>
        <v/>
      </c>
      <c r="M13" s="37"/>
      <c r="N13" s="37"/>
      <c r="O13" s="20" t="str">
        <f t="shared" si="2"/>
        <v/>
      </c>
      <c r="P13" s="37"/>
      <c r="Q13" s="37"/>
      <c r="R13" s="20" t="str">
        <f t="shared" si="3"/>
        <v/>
      </c>
      <c r="S13" s="20" t="str">
        <f t="shared" si="9"/>
        <v/>
      </c>
      <c r="T13" s="28" t="str">
        <f t="shared" si="4"/>
        <v/>
      </c>
      <c r="U13" s="21" t="str">
        <f t="shared" si="5"/>
        <v>F</v>
      </c>
      <c r="V13" s="29" t="str">
        <f t="shared" si="12"/>
        <v/>
      </c>
      <c r="W13" s="29" t="str">
        <f t="shared" si="7"/>
        <v/>
      </c>
      <c r="X13" s="29"/>
      <c r="Y13" s="29"/>
      <c r="Z13" s="22"/>
      <c r="AA13" s="22"/>
      <c r="AB13" s="22" t="str">
        <f t="shared" si="10"/>
        <v/>
      </c>
      <c r="AC13" s="22" t="str">
        <f t="shared" si="11"/>
        <v/>
      </c>
    </row>
    <row r="14" spans="1:29" ht="15.75" customHeight="1" x14ac:dyDescent="0.25">
      <c r="A14" s="33">
        <v>12</v>
      </c>
      <c r="B14" s="34" t="s">
        <v>73</v>
      </c>
      <c r="C14" s="34" t="s">
        <v>178</v>
      </c>
      <c r="D14" s="24"/>
      <c r="E14" s="24"/>
      <c r="F14" s="37">
        <v>5</v>
      </c>
      <c r="G14" s="37">
        <v>3</v>
      </c>
      <c r="H14" s="20">
        <f t="shared" si="0"/>
        <v>8</v>
      </c>
      <c r="I14" s="37">
        <v>0</v>
      </c>
      <c r="J14" s="37">
        <v>4</v>
      </c>
      <c r="K14" s="20">
        <f t="shared" si="1"/>
        <v>4</v>
      </c>
      <c r="L14" s="20">
        <f t="shared" si="8"/>
        <v>8</v>
      </c>
      <c r="M14" s="37"/>
      <c r="N14" s="37"/>
      <c r="O14" s="20" t="str">
        <f t="shared" si="2"/>
        <v/>
      </c>
      <c r="P14" s="37"/>
      <c r="Q14" s="37"/>
      <c r="R14" s="20" t="str">
        <f t="shared" si="3"/>
        <v/>
      </c>
      <c r="S14" s="20" t="str">
        <f t="shared" si="9"/>
        <v/>
      </c>
      <c r="T14" s="28">
        <f t="shared" si="4"/>
        <v>8</v>
      </c>
      <c r="U14" s="21" t="str">
        <f t="shared" si="5"/>
        <v>F</v>
      </c>
      <c r="V14" s="29" t="str">
        <f t="shared" si="12"/>
        <v/>
      </c>
      <c r="W14" s="29">
        <f t="shared" si="7"/>
        <v>18</v>
      </c>
      <c r="X14" s="29"/>
      <c r="Y14" s="29"/>
      <c r="Z14" s="22"/>
      <c r="AA14" s="22"/>
      <c r="AB14" s="22" t="str">
        <f t="shared" si="10"/>
        <v/>
      </c>
      <c r="AC14" s="22" t="str">
        <f t="shared" si="11"/>
        <v/>
      </c>
    </row>
    <row r="15" spans="1:29" ht="15.75" customHeight="1" x14ac:dyDescent="0.25">
      <c r="A15" s="33">
        <v>13</v>
      </c>
      <c r="B15" s="34" t="s">
        <v>74</v>
      </c>
      <c r="C15" s="34" t="s">
        <v>179</v>
      </c>
      <c r="D15" s="24"/>
      <c r="E15" s="24"/>
      <c r="F15" s="37"/>
      <c r="G15" s="37"/>
      <c r="H15" s="20" t="str">
        <f t="shared" si="0"/>
        <v/>
      </c>
      <c r="I15" s="37">
        <v>0</v>
      </c>
      <c r="J15" s="37">
        <v>0</v>
      </c>
      <c r="K15" s="20">
        <f t="shared" si="1"/>
        <v>0</v>
      </c>
      <c r="L15" s="20">
        <f t="shared" si="8"/>
        <v>0</v>
      </c>
      <c r="M15" s="37"/>
      <c r="N15" s="37"/>
      <c r="O15" s="20" t="str">
        <f t="shared" si="2"/>
        <v/>
      </c>
      <c r="P15" s="37"/>
      <c r="Q15" s="37"/>
      <c r="R15" s="20" t="str">
        <f t="shared" si="3"/>
        <v/>
      </c>
      <c r="S15" s="20" t="str">
        <f t="shared" si="9"/>
        <v/>
      </c>
      <c r="T15" s="28">
        <f t="shared" si="4"/>
        <v>0</v>
      </c>
      <c r="U15" s="21" t="str">
        <f t="shared" si="5"/>
        <v>F</v>
      </c>
      <c r="V15" s="29" t="str">
        <f t="shared" si="12"/>
        <v/>
      </c>
      <c r="W15" s="29">
        <f t="shared" si="7"/>
        <v>10</v>
      </c>
      <c r="X15" s="29"/>
      <c r="Y15" s="29"/>
      <c r="Z15" s="22"/>
      <c r="AA15" s="22"/>
      <c r="AB15" s="22" t="str">
        <f t="shared" si="10"/>
        <v/>
      </c>
      <c r="AC15" s="22" t="str">
        <f t="shared" si="11"/>
        <v/>
      </c>
    </row>
    <row r="16" spans="1:29" ht="15" x14ac:dyDescent="0.25">
      <c r="A16" s="33">
        <v>14</v>
      </c>
      <c r="B16" s="34" t="s">
        <v>75</v>
      </c>
      <c r="C16" s="34" t="s">
        <v>180</v>
      </c>
      <c r="D16" s="24"/>
      <c r="E16" s="24"/>
      <c r="F16" s="37"/>
      <c r="G16" s="37"/>
      <c r="H16" s="20" t="str">
        <f t="shared" si="0"/>
        <v/>
      </c>
      <c r="I16" s="37">
        <v>0</v>
      </c>
      <c r="J16" s="37">
        <v>0</v>
      </c>
      <c r="K16" s="20">
        <f t="shared" si="1"/>
        <v>0</v>
      </c>
      <c r="L16" s="20">
        <f t="shared" si="8"/>
        <v>0</v>
      </c>
      <c r="M16" s="37"/>
      <c r="N16" s="37"/>
      <c r="O16" s="20" t="str">
        <f t="shared" si="2"/>
        <v/>
      </c>
      <c r="P16" s="37"/>
      <c r="Q16" s="37"/>
      <c r="R16" s="20" t="str">
        <f t="shared" si="3"/>
        <v/>
      </c>
      <c r="S16" s="20" t="str">
        <f t="shared" si="9"/>
        <v/>
      </c>
      <c r="T16" s="28">
        <f t="shared" si="4"/>
        <v>0</v>
      </c>
      <c r="U16" s="21" t="str">
        <f t="shared" si="5"/>
        <v>F</v>
      </c>
      <c r="V16" s="29" t="str">
        <f t="shared" si="12"/>
        <v/>
      </c>
      <c r="W16" s="29">
        <f t="shared" si="7"/>
        <v>10</v>
      </c>
      <c r="X16" s="29">
        <v>0</v>
      </c>
      <c r="Y16" s="29"/>
      <c r="Z16" s="22"/>
      <c r="AA16" s="22"/>
      <c r="AB16" s="22">
        <f t="shared" si="10"/>
        <v>0</v>
      </c>
      <c r="AC16" s="22" t="str">
        <f t="shared" si="11"/>
        <v/>
      </c>
    </row>
    <row r="17" spans="1:29" ht="15" x14ac:dyDescent="0.25">
      <c r="A17" s="33">
        <v>15</v>
      </c>
      <c r="B17" s="34" t="s">
        <v>76</v>
      </c>
      <c r="C17" s="34" t="s">
        <v>181</v>
      </c>
      <c r="D17" s="24"/>
      <c r="E17" s="24"/>
      <c r="F17" s="37"/>
      <c r="G17" s="37"/>
      <c r="H17" s="20" t="str">
        <f t="shared" si="0"/>
        <v/>
      </c>
      <c r="I17" s="37"/>
      <c r="J17" s="37"/>
      <c r="K17" s="20" t="str">
        <f t="shared" si="1"/>
        <v/>
      </c>
      <c r="L17" s="20" t="str">
        <f t="shared" si="8"/>
        <v/>
      </c>
      <c r="M17" s="37">
        <v>0</v>
      </c>
      <c r="N17" s="37">
        <v>0</v>
      </c>
      <c r="O17" s="20">
        <f t="shared" si="2"/>
        <v>0</v>
      </c>
      <c r="P17" s="37"/>
      <c r="Q17" s="37"/>
      <c r="R17" s="20" t="str">
        <f t="shared" si="3"/>
        <v/>
      </c>
      <c r="S17" s="20">
        <f t="shared" si="9"/>
        <v>0</v>
      </c>
      <c r="T17" s="28">
        <f t="shared" si="4"/>
        <v>0</v>
      </c>
      <c r="U17" s="21" t="str">
        <f t="shared" si="5"/>
        <v>F</v>
      </c>
      <c r="V17" s="29">
        <f t="shared" si="12"/>
        <v>10</v>
      </c>
      <c r="W17" s="29" t="str">
        <f t="shared" si="7"/>
        <v/>
      </c>
      <c r="X17" s="29"/>
      <c r="Y17" s="29"/>
      <c r="Z17" s="22"/>
      <c r="AA17" s="22"/>
      <c r="AB17" s="22" t="str">
        <f t="shared" si="10"/>
        <v/>
      </c>
      <c r="AC17" s="22" t="str">
        <f t="shared" si="11"/>
        <v/>
      </c>
    </row>
    <row r="18" spans="1:29" ht="15" x14ac:dyDescent="0.25">
      <c r="A18" s="33">
        <v>16</v>
      </c>
      <c r="B18" s="34" t="s">
        <v>77</v>
      </c>
      <c r="C18" s="34" t="s">
        <v>182</v>
      </c>
      <c r="D18" s="24"/>
      <c r="E18" s="24"/>
      <c r="F18" s="37"/>
      <c r="G18" s="37"/>
      <c r="H18" s="20" t="str">
        <f t="shared" si="0"/>
        <v/>
      </c>
      <c r="I18" s="37"/>
      <c r="J18" s="37"/>
      <c r="K18" s="20" t="str">
        <f t="shared" si="1"/>
        <v/>
      </c>
      <c r="L18" s="20" t="str">
        <f t="shared" si="8"/>
        <v/>
      </c>
      <c r="M18" s="37"/>
      <c r="N18" s="37"/>
      <c r="O18" s="20" t="str">
        <f t="shared" si="2"/>
        <v/>
      </c>
      <c r="P18" s="37"/>
      <c r="Q18" s="37"/>
      <c r="R18" s="20" t="str">
        <f t="shared" si="3"/>
        <v/>
      </c>
      <c r="S18" s="20" t="str">
        <f t="shared" si="9"/>
        <v/>
      </c>
      <c r="T18" s="28" t="str">
        <f t="shared" si="4"/>
        <v/>
      </c>
      <c r="U18" s="21" t="str">
        <f t="shared" si="5"/>
        <v>F</v>
      </c>
      <c r="V18" s="29" t="str">
        <f t="shared" si="12"/>
        <v/>
      </c>
      <c r="W18" s="29" t="str">
        <f t="shared" si="7"/>
        <v/>
      </c>
      <c r="X18" s="29"/>
      <c r="Y18" s="29"/>
      <c r="Z18" s="22"/>
      <c r="AA18" s="22"/>
      <c r="AB18" s="22" t="str">
        <f t="shared" si="10"/>
        <v/>
      </c>
      <c r="AC18" s="22" t="str">
        <f t="shared" si="11"/>
        <v/>
      </c>
    </row>
    <row r="19" spans="1:29" ht="15" x14ac:dyDescent="0.25">
      <c r="A19" s="33">
        <v>17</v>
      </c>
      <c r="B19" s="34" t="s">
        <v>78</v>
      </c>
      <c r="C19" s="34" t="s">
        <v>183</v>
      </c>
      <c r="D19" s="24"/>
      <c r="E19" s="24"/>
      <c r="F19" s="37">
        <v>3.5</v>
      </c>
      <c r="G19" s="37">
        <v>3</v>
      </c>
      <c r="H19" s="20">
        <f t="shared" si="0"/>
        <v>6.5</v>
      </c>
      <c r="I19" s="37">
        <v>0.5</v>
      </c>
      <c r="J19" s="37">
        <v>0</v>
      </c>
      <c r="K19" s="20">
        <f t="shared" si="1"/>
        <v>0.5</v>
      </c>
      <c r="L19" s="20">
        <f t="shared" si="8"/>
        <v>6.5</v>
      </c>
      <c r="M19" s="37">
        <v>2</v>
      </c>
      <c r="N19" s="37">
        <v>6</v>
      </c>
      <c r="O19" s="20">
        <f t="shared" si="2"/>
        <v>8</v>
      </c>
      <c r="P19" s="37">
        <v>0</v>
      </c>
      <c r="Q19" s="37">
        <v>1</v>
      </c>
      <c r="R19" s="20">
        <f t="shared" si="3"/>
        <v>1</v>
      </c>
      <c r="S19" s="20">
        <f t="shared" si="9"/>
        <v>8</v>
      </c>
      <c r="T19" s="28">
        <f t="shared" si="4"/>
        <v>14.5</v>
      </c>
      <c r="U19" s="21" t="str">
        <f t="shared" si="5"/>
        <v>F</v>
      </c>
      <c r="V19" s="29">
        <f t="shared" si="12"/>
        <v>18</v>
      </c>
      <c r="W19" s="29">
        <f t="shared" si="7"/>
        <v>6.5</v>
      </c>
      <c r="X19" s="29"/>
      <c r="Y19" s="29"/>
      <c r="Z19" s="22"/>
      <c r="AA19" s="22"/>
      <c r="AB19" s="22" t="str">
        <f t="shared" si="10"/>
        <v/>
      </c>
      <c r="AC19" s="22" t="str">
        <f t="shared" si="11"/>
        <v/>
      </c>
    </row>
    <row r="20" spans="1:29" ht="15" x14ac:dyDescent="0.25">
      <c r="A20" s="33">
        <v>18</v>
      </c>
      <c r="B20" s="34" t="s">
        <v>79</v>
      </c>
      <c r="C20" s="34" t="s">
        <v>184</v>
      </c>
      <c r="D20" s="24"/>
      <c r="E20" s="24"/>
      <c r="F20" s="37">
        <v>11.5</v>
      </c>
      <c r="G20" s="37">
        <v>3</v>
      </c>
      <c r="H20" s="20">
        <f t="shared" si="0"/>
        <v>14.5</v>
      </c>
      <c r="I20" s="37">
        <v>4</v>
      </c>
      <c r="J20" s="37">
        <v>13</v>
      </c>
      <c r="K20" s="20">
        <f t="shared" si="1"/>
        <v>17</v>
      </c>
      <c r="L20" s="20">
        <f t="shared" si="8"/>
        <v>17</v>
      </c>
      <c r="M20" s="37">
        <v>0</v>
      </c>
      <c r="N20" s="37">
        <v>0</v>
      </c>
      <c r="O20" s="20">
        <f t="shared" si="2"/>
        <v>0</v>
      </c>
      <c r="P20" s="37">
        <v>0</v>
      </c>
      <c r="Q20" s="37">
        <v>1</v>
      </c>
      <c r="R20" s="20">
        <f t="shared" si="3"/>
        <v>1</v>
      </c>
      <c r="S20" s="20">
        <f t="shared" si="9"/>
        <v>4</v>
      </c>
      <c r="T20" s="28">
        <f t="shared" si="4"/>
        <v>21</v>
      </c>
      <c r="U20" s="21" t="str">
        <f t="shared" si="5"/>
        <v>F</v>
      </c>
      <c r="V20" s="29">
        <f t="shared" si="12"/>
        <v>14</v>
      </c>
      <c r="W20" s="29">
        <f t="shared" si="7"/>
        <v>17</v>
      </c>
      <c r="X20" s="29"/>
      <c r="Y20" s="29">
        <v>4</v>
      </c>
      <c r="Z20" s="22"/>
      <c r="AA20" s="22"/>
      <c r="AB20" s="22" t="str">
        <f t="shared" si="10"/>
        <v/>
      </c>
      <c r="AC20" s="22">
        <f t="shared" si="11"/>
        <v>4</v>
      </c>
    </row>
    <row r="21" spans="1:29" ht="15" x14ac:dyDescent="0.25">
      <c r="A21" s="33">
        <v>19</v>
      </c>
      <c r="B21" s="34" t="s">
        <v>80</v>
      </c>
      <c r="C21" s="34" t="s">
        <v>185</v>
      </c>
      <c r="D21" s="24"/>
      <c r="E21" s="24"/>
      <c r="F21" s="37">
        <v>1</v>
      </c>
      <c r="G21" s="37">
        <v>13</v>
      </c>
      <c r="H21" s="20">
        <f t="shared" si="0"/>
        <v>14</v>
      </c>
      <c r="I21" s="37">
        <v>0</v>
      </c>
      <c r="J21" s="37">
        <v>3</v>
      </c>
      <c r="K21" s="20">
        <f t="shared" si="1"/>
        <v>3</v>
      </c>
      <c r="L21" s="20">
        <f t="shared" si="8"/>
        <v>14</v>
      </c>
      <c r="M21" s="37">
        <v>3</v>
      </c>
      <c r="N21" s="37">
        <v>4</v>
      </c>
      <c r="O21" s="20">
        <f t="shared" si="2"/>
        <v>7</v>
      </c>
      <c r="P21" s="37">
        <v>2.5</v>
      </c>
      <c r="Q21" s="37">
        <v>7</v>
      </c>
      <c r="R21" s="20">
        <f t="shared" si="3"/>
        <v>9.5</v>
      </c>
      <c r="S21" s="20">
        <f t="shared" si="9"/>
        <v>12</v>
      </c>
      <c r="T21" s="28">
        <f t="shared" si="4"/>
        <v>26</v>
      </c>
      <c r="U21" s="21" t="str">
        <f t="shared" si="5"/>
        <v>F</v>
      </c>
      <c r="V21" s="29">
        <f t="shared" si="12"/>
        <v>22</v>
      </c>
      <c r="W21" s="29">
        <f t="shared" si="7"/>
        <v>14</v>
      </c>
      <c r="X21" s="29"/>
      <c r="Y21" s="29">
        <v>12</v>
      </c>
      <c r="Z21" s="22"/>
      <c r="AA21" s="22"/>
      <c r="AB21" s="22" t="str">
        <f t="shared" si="10"/>
        <v/>
      </c>
      <c r="AC21" s="22">
        <f t="shared" si="11"/>
        <v>12</v>
      </c>
    </row>
    <row r="22" spans="1:29" ht="15" x14ac:dyDescent="0.25">
      <c r="A22" s="33">
        <v>20</v>
      </c>
      <c r="B22" s="34" t="s">
        <v>81</v>
      </c>
      <c r="C22" s="34" t="s">
        <v>186</v>
      </c>
      <c r="D22" s="24"/>
      <c r="E22" s="24"/>
      <c r="F22" s="37"/>
      <c r="G22" s="37"/>
      <c r="H22" s="20" t="str">
        <f t="shared" si="0"/>
        <v/>
      </c>
      <c r="I22" s="37"/>
      <c r="J22" s="37"/>
      <c r="K22" s="20" t="str">
        <f t="shared" si="1"/>
        <v/>
      </c>
      <c r="L22" s="20" t="str">
        <f t="shared" si="8"/>
        <v/>
      </c>
      <c r="M22" s="37"/>
      <c r="N22" s="37"/>
      <c r="O22" s="20" t="str">
        <f t="shared" si="2"/>
        <v/>
      </c>
      <c r="P22" s="37"/>
      <c r="Q22" s="37"/>
      <c r="R22" s="20" t="str">
        <f t="shared" si="3"/>
        <v/>
      </c>
      <c r="S22" s="20" t="str">
        <f t="shared" si="9"/>
        <v/>
      </c>
      <c r="T22" s="28" t="str">
        <f t="shared" si="4"/>
        <v/>
      </c>
      <c r="U22" s="21" t="str">
        <f t="shared" si="5"/>
        <v>F</v>
      </c>
      <c r="V22" s="29" t="str">
        <f t="shared" si="12"/>
        <v/>
      </c>
      <c r="W22" s="29" t="str">
        <f t="shared" si="7"/>
        <v/>
      </c>
      <c r="X22" s="29"/>
      <c r="Y22" s="29"/>
      <c r="Z22" s="22"/>
      <c r="AA22" s="22"/>
      <c r="AB22" s="22" t="str">
        <f t="shared" si="10"/>
        <v/>
      </c>
      <c r="AC22" s="22" t="str">
        <f t="shared" si="11"/>
        <v/>
      </c>
    </row>
    <row r="23" spans="1:29" ht="15" x14ac:dyDescent="0.25">
      <c r="A23" s="33">
        <v>21</v>
      </c>
      <c r="B23" s="34" t="s">
        <v>82</v>
      </c>
      <c r="C23" s="34" t="s">
        <v>187</v>
      </c>
      <c r="D23" s="24"/>
      <c r="E23" s="24"/>
      <c r="F23" s="37"/>
      <c r="G23" s="37"/>
      <c r="H23" s="20" t="str">
        <f t="shared" si="0"/>
        <v/>
      </c>
      <c r="I23" s="37">
        <v>12.5</v>
      </c>
      <c r="J23" s="37">
        <v>11</v>
      </c>
      <c r="K23" s="20">
        <f t="shared" si="1"/>
        <v>23.5</v>
      </c>
      <c r="L23" s="20">
        <f t="shared" si="8"/>
        <v>34.5</v>
      </c>
      <c r="M23" s="37"/>
      <c r="N23" s="37"/>
      <c r="O23" s="20" t="str">
        <f t="shared" si="2"/>
        <v/>
      </c>
      <c r="P23" s="37">
        <v>2</v>
      </c>
      <c r="Q23" s="37">
        <v>7</v>
      </c>
      <c r="R23" s="20">
        <f t="shared" si="3"/>
        <v>9</v>
      </c>
      <c r="S23" s="20">
        <f t="shared" si="9"/>
        <v>9</v>
      </c>
      <c r="T23" s="28">
        <f t="shared" si="4"/>
        <v>43.5</v>
      </c>
      <c r="U23" s="21" t="str">
        <f t="shared" si="5"/>
        <v>E</v>
      </c>
      <c r="V23" s="29">
        <f t="shared" si="12"/>
        <v>19</v>
      </c>
      <c r="W23" s="29">
        <f t="shared" si="7"/>
        <v>34.5</v>
      </c>
      <c r="X23" s="29">
        <v>34.5</v>
      </c>
      <c r="Y23" s="29">
        <v>6.5</v>
      </c>
      <c r="Z23" s="22"/>
      <c r="AA23" s="22"/>
      <c r="AB23" s="22">
        <f t="shared" si="10"/>
        <v>34.5</v>
      </c>
      <c r="AC23" s="22">
        <f t="shared" si="11"/>
        <v>6.5</v>
      </c>
    </row>
    <row r="24" spans="1:29" ht="15" x14ac:dyDescent="0.25">
      <c r="A24" s="33">
        <v>22</v>
      </c>
      <c r="B24" s="34" t="s">
        <v>83</v>
      </c>
      <c r="C24" s="34" t="s">
        <v>188</v>
      </c>
      <c r="D24" s="24"/>
      <c r="E24" s="24"/>
      <c r="F24" s="37"/>
      <c r="G24" s="37"/>
      <c r="H24" s="20" t="str">
        <f t="shared" si="0"/>
        <v/>
      </c>
      <c r="I24" s="37">
        <v>6</v>
      </c>
      <c r="J24" s="37">
        <v>20</v>
      </c>
      <c r="K24" s="20">
        <f t="shared" si="1"/>
        <v>26</v>
      </c>
      <c r="L24" s="20">
        <f t="shared" si="8"/>
        <v>26</v>
      </c>
      <c r="M24" s="37"/>
      <c r="N24" s="37"/>
      <c r="O24" s="20" t="str">
        <f t="shared" si="2"/>
        <v/>
      </c>
      <c r="P24" s="37">
        <v>3</v>
      </c>
      <c r="Q24" s="37">
        <v>0</v>
      </c>
      <c r="R24" s="20">
        <f t="shared" si="3"/>
        <v>3</v>
      </c>
      <c r="S24" s="20">
        <f t="shared" si="9"/>
        <v>3</v>
      </c>
      <c r="T24" s="28">
        <f t="shared" si="4"/>
        <v>29</v>
      </c>
      <c r="U24" s="21" t="str">
        <f t="shared" si="5"/>
        <v>F</v>
      </c>
      <c r="V24" s="29">
        <f t="shared" si="12"/>
        <v>13</v>
      </c>
      <c r="W24" s="29">
        <f t="shared" si="7"/>
        <v>26</v>
      </c>
      <c r="X24" s="29"/>
      <c r="Y24" s="29">
        <v>2</v>
      </c>
      <c r="Z24" s="22"/>
      <c r="AA24" s="22"/>
      <c r="AB24" s="22" t="str">
        <f t="shared" si="10"/>
        <v/>
      </c>
      <c r="AC24" s="22">
        <f t="shared" si="11"/>
        <v>2</v>
      </c>
    </row>
    <row r="25" spans="1:29" ht="15" x14ac:dyDescent="0.25">
      <c r="A25" s="33">
        <v>23</v>
      </c>
      <c r="B25" s="34" t="s">
        <v>84</v>
      </c>
      <c r="C25" s="34" t="s">
        <v>189</v>
      </c>
      <c r="D25" s="24"/>
      <c r="E25" s="24"/>
      <c r="F25" s="37">
        <v>7</v>
      </c>
      <c r="G25" s="37">
        <v>4</v>
      </c>
      <c r="H25" s="20">
        <f t="shared" si="0"/>
        <v>11</v>
      </c>
      <c r="I25" s="37">
        <v>11</v>
      </c>
      <c r="J25" s="37">
        <v>0</v>
      </c>
      <c r="K25" s="20">
        <f t="shared" si="1"/>
        <v>11</v>
      </c>
      <c r="L25" s="20">
        <f t="shared" si="8"/>
        <v>11</v>
      </c>
      <c r="M25" s="37"/>
      <c r="N25" s="37"/>
      <c r="O25" s="20" t="str">
        <f t="shared" si="2"/>
        <v/>
      </c>
      <c r="P25" s="37"/>
      <c r="Q25" s="37"/>
      <c r="R25" s="20" t="str">
        <f t="shared" si="3"/>
        <v/>
      </c>
      <c r="S25" s="20" t="str">
        <f t="shared" si="9"/>
        <v/>
      </c>
      <c r="T25" s="28">
        <f t="shared" si="4"/>
        <v>11</v>
      </c>
      <c r="U25" s="21" t="str">
        <f t="shared" si="5"/>
        <v>F</v>
      </c>
      <c r="V25" s="29" t="str">
        <f t="shared" si="12"/>
        <v/>
      </c>
      <c r="W25" s="29">
        <f t="shared" si="7"/>
        <v>21</v>
      </c>
      <c r="X25" s="29"/>
      <c r="Y25" s="29"/>
      <c r="Z25" s="22"/>
      <c r="AA25" s="22"/>
      <c r="AB25" s="22" t="str">
        <f t="shared" si="10"/>
        <v/>
      </c>
      <c r="AC25" s="22" t="str">
        <f t="shared" si="11"/>
        <v/>
      </c>
    </row>
    <row r="26" spans="1:29" ht="15" x14ac:dyDescent="0.25">
      <c r="A26" s="33">
        <v>24</v>
      </c>
      <c r="B26" s="34" t="s">
        <v>85</v>
      </c>
      <c r="C26" s="34" t="s">
        <v>190</v>
      </c>
      <c r="D26" s="24"/>
      <c r="E26" s="24"/>
      <c r="F26" s="37"/>
      <c r="G26" s="37"/>
      <c r="H26" s="20" t="str">
        <f t="shared" si="0"/>
        <v/>
      </c>
      <c r="I26" s="37"/>
      <c r="J26" s="37"/>
      <c r="K26" s="20" t="str">
        <f t="shared" si="1"/>
        <v/>
      </c>
      <c r="L26" s="20" t="str">
        <f t="shared" si="8"/>
        <v/>
      </c>
      <c r="M26" s="37"/>
      <c r="N26" s="37"/>
      <c r="O26" s="20" t="str">
        <f t="shared" si="2"/>
        <v/>
      </c>
      <c r="P26" s="37"/>
      <c r="Q26" s="37"/>
      <c r="R26" s="20" t="str">
        <f t="shared" si="3"/>
        <v/>
      </c>
      <c r="S26" s="20" t="str">
        <f t="shared" si="9"/>
        <v/>
      </c>
      <c r="T26" s="28" t="str">
        <f t="shared" si="4"/>
        <v/>
      </c>
      <c r="U26" s="21" t="str">
        <f t="shared" si="5"/>
        <v>F</v>
      </c>
      <c r="V26" s="29" t="str">
        <f t="shared" si="12"/>
        <v/>
      </c>
      <c r="W26" s="29" t="str">
        <f t="shared" si="7"/>
        <v/>
      </c>
      <c r="X26" s="29"/>
      <c r="Y26" s="29"/>
      <c r="Z26" s="22"/>
      <c r="AA26" s="22"/>
      <c r="AB26" s="22" t="str">
        <f t="shared" si="10"/>
        <v/>
      </c>
      <c r="AC26" s="22" t="str">
        <f t="shared" si="11"/>
        <v/>
      </c>
    </row>
    <row r="27" spans="1:29" ht="15" x14ac:dyDescent="0.25">
      <c r="A27" s="33">
        <v>25</v>
      </c>
      <c r="B27" s="34" t="s">
        <v>86</v>
      </c>
      <c r="C27" s="34" t="s">
        <v>191</v>
      </c>
      <c r="D27" s="24"/>
      <c r="E27" s="24"/>
      <c r="F27" s="37">
        <v>7</v>
      </c>
      <c r="G27" s="37">
        <v>2</v>
      </c>
      <c r="H27" s="20">
        <f t="shared" si="0"/>
        <v>9</v>
      </c>
      <c r="I27" s="37">
        <v>1</v>
      </c>
      <c r="J27" s="37">
        <v>0</v>
      </c>
      <c r="K27" s="20">
        <f t="shared" si="1"/>
        <v>1</v>
      </c>
      <c r="L27" s="20">
        <f t="shared" si="8"/>
        <v>9</v>
      </c>
      <c r="M27" s="37"/>
      <c r="N27" s="37"/>
      <c r="O27" s="20" t="str">
        <f t="shared" si="2"/>
        <v/>
      </c>
      <c r="P27" s="37"/>
      <c r="Q27" s="37"/>
      <c r="R27" s="20" t="str">
        <f t="shared" si="3"/>
        <v/>
      </c>
      <c r="S27" s="20" t="str">
        <f t="shared" si="9"/>
        <v/>
      </c>
      <c r="T27" s="28">
        <f t="shared" si="4"/>
        <v>9</v>
      </c>
      <c r="U27" s="21" t="str">
        <f t="shared" si="5"/>
        <v>F</v>
      </c>
      <c r="V27" s="29" t="str">
        <f t="shared" si="12"/>
        <v/>
      </c>
      <c r="W27" s="29">
        <f t="shared" si="7"/>
        <v>19</v>
      </c>
      <c r="X27" s="29">
        <v>6.5</v>
      </c>
      <c r="Y27" s="29"/>
      <c r="Z27" s="22"/>
      <c r="AA27" s="22"/>
      <c r="AB27" s="22">
        <f t="shared" si="10"/>
        <v>6.5</v>
      </c>
      <c r="AC27" s="22" t="str">
        <f t="shared" si="11"/>
        <v/>
      </c>
    </row>
    <row r="28" spans="1:29" ht="15" x14ac:dyDescent="0.25">
      <c r="A28" s="33">
        <v>26</v>
      </c>
      <c r="B28" s="34" t="s">
        <v>87</v>
      </c>
      <c r="C28" s="34" t="s">
        <v>192</v>
      </c>
      <c r="D28" s="24"/>
      <c r="E28" s="24"/>
      <c r="F28" s="37">
        <v>7</v>
      </c>
      <c r="G28" s="37">
        <v>11</v>
      </c>
      <c r="H28" s="20">
        <f t="shared" si="0"/>
        <v>18</v>
      </c>
      <c r="I28" s="37">
        <v>0</v>
      </c>
      <c r="J28" s="37">
        <v>1</v>
      </c>
      <c r="K28" s="20">
        <f t="shared" si="1"/>
        <v>1</v>
      </c>
      <c r="L28" s="20">
        <f t="shared" si="8"/>
        <v>19</v>
      </c>
      <c r="M28" s="37"/>
      <c r="N28" s="37">
        <v>0</v>
      </c>
      <c r="O28" s="20">
        <f t="shared" si="2"/>
        <v>0</v>
      </c>
      <c r="P28" s="37">
        <v>2.5</v>
      </c>
      <c r="Q28" s="37">
        <v>8</v>
      </c>
      <c r="R28" s="20">
        <f t="shared" si="3"/>
        <v>10.5</v>
      </c>
      <c r="S28" s="20">
        <f t="shared" si="9"/>
        <v>11.5</v>
      </c>
      <c r="T28" s="28">
        <f t="shared" si="4"/>
        <v>30.5</v>
      </c>
      <c r="U28" s="21" t="str">
        <f t="shared" si="5"/>
        <v>F</v>
      </c>
      <c r="V28" s="29">
        <f t="shared" si="12"/>
        <v>21.5</v>
      </c>
      <c r="W28" s="29">
        <f t="shared" si="7"/>
        <v>19</v>
      </c>
      <c r="X28" s="29">
        <v>19</v>
      </c>
      <c r="Y28" s="29">
        <v>11.5</v>
      </c>
      <c r="Z28" s="22"/>
      <c r="AA28" s="22"/>
      <c r="AB28" s="22">
        <f t="shared" si="10"/>
        <v>19</v>
      </c>
      <c r="AC28" s="22">
        <f t="shared" si="11"/>
        <v>11.5</v>
      </c>
    </row>
    <row r="29" spans="1:29" ht="15" x14ac:dyDescent="0.25">
      <c r="A29" s="33">
        <v>27</v>
      </c>
      <c r="B29" s="34" t="s">
        <v>88</v>
      </c>
      <c r="C29" s="34" t="s">
        <v>193</v>
      </c>
      <c r="D29" s="24"/>
      <c r="E29" s="24"/>
      <c r="F29" s="37">
        <v>5</v>
      </c>
      <c r="G29" s="37">
        <v>4</v>
      </c>
      <c r="H29" s="20">
        <f t="shared" si="0"/>
        <v>9</v>
      </c>
      <c r="I29" s="37">
        <v>4.5</v>
      </c>
      <c r="J29" s="37">
        <v>7</v>
      </c>
      <c r="K29" s="20">
        <f t="shared" si="1"/>
        <v>11.5</v>
      </c>
      <c r="L29" s="20">
        <f t="shared" si="8"/>
        <v>13</v>
      </c>
      <c r="M29" s="37"/>
      <c r="N29" s="37"/>
      <c r="O29" s="20"/>
      <c r="P29" s="37">
        <v>0</v>
      </c>
      <c r="Q29" s="37">
        <v>0</v>
      </c>
      <c r="R29" s="20">
        <f t="shared" si="3"/>
        <v>0</v>
      </c>
      <c r="S29" s="20">
        <f t="shared" si="9"/>
        <v>5</v>
      </c>
      <c r="T29" s="28">
        <f t="shared" si="4"/>
        <v>18</v>
      </c>
      <c r="U29" s="21" t="str">
        <f t="shared" si="5"/>
        <v>F</v>
      </c>
      <c r="V29" s="29">
        <f t="shared" si="12"/>
        <v>15</v>
      </c>
      <c r="W29" s="29">
        <f t="shared" si="7"/>
        <v>13</v>
      </c>
      <c r="X29" s="29">
        <v>13</v>
      </c>
      <c r="Y29" s="29">
        <v>5</v>
      </c>
      <c r="Z29" s="22"/>
      <c r="AA29" s="22"/>
      <c r="AB29" s="22">
        <f t="shared" si="10"/>
        <v>13</v>
      </c>
      <c r="AC29" s="22">
        <f t="shared" si="11"/>
        <v>5</v>
      </c>
    </row>
    <row r="30" spans="1:29" ht="15" x14ac:dyDescent="0.25">
      <c r="A30" s="33">
        <v>28</v>
      </c>
      <c r="B30" s="34" t="s">
        <v>89</v>
      </c>
      <c r="C30" s="34" t="s">
        <v>194</v>
      </c>
      <c r="D30" s="24"/>
      <c r="E30" s="24"/>
      <c r="F30" s="37">
        <v>0.5</v>
      </c>
      <c r="G30" s="37">
        <v>4</v>
      </c>
      <c r="H30" s="20">
        <f t="shared" si="0"/>
        <v>4.5</v>
      </c>
      <c r="I30" s="37"/>
      <c r="J30" s="37"/>
      <c r="K30" s="20" t="str">
        <f t="shared" si="1"/>
        <v/>
      </c>
      <c r="L30" s="20">
        <f t="shared" si="8"/>
        <v>4.5</v>
      </c>
      <c r="M30" s="37"/>
      <c r="N30" s="37"/>
      <c r="O30" s="20" t="str">
        <f t="shared" si="2"/>
        <v/>
      </c>
      <c r="P30" s="37"/>
      <c r="Q30" s="37"/>
      <c r="R30" s="20" t="str">
        <f t="shared" si="3"/>
        <v/>
      </c>
      <c r="S30" s="20" t="str">
        <f t="shared" si="9"/>
        <v/>
      </c>
      <c r="T30" s="28">
        <f t="shared" si="4"/>
        <v>4.5</v>
      </c>
      <c r="U30" s="21" t="str">
        <f t="shared" si="5"/>
        <v>F</v>
      </c>
      <c r="V30" s="29" t="str">
        <f t="shared" si="12"/>
        <v/>
      </c>
      <c r="W30" s="29">
        <f t="shared" si="7"/>
        <v>14.5</v>
      </c>
      <c r="X30" s="29"/>
      <c r="Y30" s="29"/>
      <c r="Z30" s="22"/>
      <c r="AA30" s="22"/>
      <c r="AB30" s="22" t="str">
        <f t="shared" si="10"/>
        <v/>
      </c>
      <c r="AC30" s="22" t="str">
        <f t="shared" si="11"/>
        <v/>
      </c>
    </row>
    <row r="31" spans="1:29" ht="15" x14ac:dyDescent="0.25">
      <c r="A31" s="33">
        <v>29</v>
      </c>
      <c r="B31" s="34" t="s">
        <v>90</v>
      </c>
      <c r="C31" s="34" t="s">
        <v>195</v>
      </c>
      <c r="D31" s="24"/>
      <c r="E31" s="24"/>
      <c r="F31" s="37">
        <v>6.5</v>
      </c>
      <c r="G31" s="37">
        <v>7</v>
      </c>
      <c r="H31" s="20">
        <f t="shared" ref="H31:H67" si="13">IF(AND(F31="",G31=""),"",SUM(F31,G31))</f>
        <v>13.5</v>
      </c>
      <c r="I31" s="37">
        <v>0</v>
      </c>
      <c r="J31" s="37">
        <v>1</v>
      </c>
      <c r="K31" s="20">
        <f t="shared" ref="K31:K67" si="14">IF(AND(I31="",J31=""),"",SUM(I31,J31))</f>
        <v>1</v>
      </c>
      <c r="L31" s="20">
        <f t="shared" si="8"/>
        <v>13.5</v>
      </c>
      <c r="M31" s="37">
        <v>3</v>
      </c>
      <c r="N31" s="37">
        <v>9</v>
      </c>
      <c r="O31" s="20">
        <f t="shared" ref="O31:O67" si="15">IF(AND(M31="",N31=""),"",SUM(M31,N31))</f>
        <v>12</v>
      </c>
      <c r="P31" s="37">
        <v>2</v>
      </c>
      <c r="Q31" s="37">
        <v>7</v>
      </c>
      <c r="R31" s="20">
        <f t="shared" ref="R31:R67" si="16">IF(AND(P31="",Q31=""),"",SUM(P31,Q31))</f>
        <v>9</v>
      </c>
      <c r="S31" s="20">
        <f t="shared" si="9"/>
        <v>12</v>
      </c>
      <c r="T31" s="28">
        <f t="shared" ref="T31:T67" si="17">IF(AND(L31="",S31=""),"",SUM(L31,S31))</f>
        <v>25.5</v>
      </c>
      <c r="U31" s="21" t="str">
        <f t="shared" ref="U31:U67" si="18">IF(AND(L31="",S31=""),"F",IF(T31&gt;79,"A",IF(T31&gt;69,"B",IF(T31&gt;59,"C",IF(T31&gt;49,"D",IF(T31&gt;39,"E","F"))))))</f>
        <v>F</v>
      </c>
      <c r="V31" s="29">
        <f t="shared" si="12"/>
        <v>22</v>
      </c>
      <c r="W31" s="29">
        <f t="shared" ref="W31:W67" si="19">IF(L31="","",IF(S31&gt;40, SUM(L31,10),L31))</f>
        <v>13.5</v>
      </c>
      <c r="X31" s="29">
        <v>6.5</v>
      </c>
      <c r="Y31" s="29">
        <v>0.5</v>
      </c>
      <c r="Z31" s="22"/>
      <c r="AA31" s="22"/>
      <c r="AB31" s="22">
        <f t="shared" si="10"/>
        <v>6.5</v>
      </c>
      <c r="AC31" s="22">
        <f t="shared" si="11"/>
        <v>0.5</v>
      </c>
    </row>
    <row r="32" spans="1:29" ht="15" x14ac:dyDescent="0.25">
      <c r="A32" s="33">
        <v>30</v>
      </c>
      <c r="B32" s="34" t="s">
        <v>91</v>
      </c>
      <c r="C32" s="34" t="s">
        <v>196</v>
      </c>
      <c r="D32" s="24"/>
      <c r="E32" s="24"/>
      <c r="F32" s="37"/>
      <c r="G32" s="37"/>
      <c r="H32" s="20" t="str">
        <f t="shared" si="13"/>
        <v/>
      </c>
      <c r="I32" s="37">
        <v>0</v>
      </c>
      <c r="J32" s="37">
        <v>0</v>
      </c>
      <c r="K32" s="20">
        <f t="shared" si="14"/>
        <v>0</v>
      </c>
      <c r="L32" s="20">
        <f t="shared" si="8"/>
        <v>0</v>
      </c>
      <c r="M32" s="37"/>
      <c r="N32" s="37"/>
      <c r="O32" s="20" t="str">
        <f t="shared" si="15"/>
        <v/>
      </c>
      <c r="P32" s="37"/>
      <c r="Q32" s="37"/>
      <c r="R32" s="20" t="str">
        <f t="shared" si="16"/>
        <v/>
      </c>
      <c r="S32" s="20" t="str">
        <f t="shared" si="9"/>
        <v/>
      </c>
      <c r="T32" s="28">
        <f t="shared" si="17"/>
        <v>0</v>
      </c>
      <c r="U32" s="21" t="str">
        <f t="shared" si="18"/>
        <v>F</v>
      </c>
      <c r="V32" s="29" t="str">
        <f t="shared" si="12"/>
        <v/>
      </c>
      <c r="W32" s="29">
        <f t="shared" si="19"/>
        <v>10</v>
      </c>
      <c r="X32" s="29">
        <v>0</v>
      </c>
      <c r="Y32" s="29"/>
      <c r="Z32" s="22"/>
      <c r="AA32" s="22"/>
      <c r="AB32" s="22">
        <f t="shared" si="10"/>
        <v>0</v>
      </c>
      <c r="AC32" s="22" t="str">
        <f t="shared" si="11"/>
        <v/>
      </c>
    </row>
    <row r="33" spans="1:29" ht="15" x14ac:dyDescent="0.25">
      <c r="A33" s="33">
        <v>31</v>
      </c>
      <c r="B33" s="34" t="s">
        <v>92</v>
      </c>
      <c r="C33" s="34" t="s">
        <v>197</v>
      </c>
      <c r="D33" s="24"/>
      <c r="E33" s="24"/>
      <c r="F33" s="37">
        <v>0</v>
      </c>
      <c r="G33" s="37"/>
      <c r="H33" s="20">
        <f t="shared" si="13"/>
        <v>0</v>
      </c>
      <c r="I33" s="37">
        <v>0</v>
      </c>
      <c r="J33" s="37">
        <v>0</v>
      </c>
      <c r="K33" s="20">
        <f t="shared" si="14"/>
        <v>0</v>
      </c>
      <c r="L33" s="20">
        <f t="shared" si="8"/>
        <v>0</v>
      </c>
      <c r="M33" s="37"/>
      <c r="N33" s="37"/>
      <c r="O33" s="20" t="str">
        <f t="shared" si="15"/>
        <v/>
      </c>
      <c r="P33" s="37"/>
      <c r="Q33" s="37"/>
      <c r="R33" s="20" t="str">
        <f t="shared" si="16"/>
        <v/>
      </c>
      <c r="S33" s="20" t="str">
        <f t="shared" si="9"/>
        <v/>
      </c>
      <c r="T33" s="28">
        <f t="shared" si="17"/>
        <v>0</v>
      </c>
      <c r="U33" s="21" t="str">
        <f t="shared" si="18"/>
        <v>F</v>
      </c>
      <c r="V33" s="29" t="str">
        <f t="shared" si="12"/>
        <v/>
      </c>
      <c r="W33" s="29">
        <f t="shared" si="19"/>
        <v>10</v>
      </c>
      <c r="X33" s="29"/>
      <c r="Y33" s="29"/>
      <c r="Z33" s="22"/>
      <c r="AA33" s="22"/>
      <c r="AB33" s="22" t="str">
        <f t="shared" si="10"/>
        <v/>
      </c>
      <c r="AC33" s="22" t="str">
        <f t="shared" si="11"/>
        <v/>
      </c>
    </row>
    <row r="34" spans="1:29" ht="15" x14ac:dyDescent="0.25">
      <c r="A34" s="33">
        <v>32</v>
      </c>
      <c r="B34" s="34" t="s">
        <v>93</v>
      </c>
      <c r="C34" s="34" t="s">
        <v>198</v>
      </c>
      <c r="D34" s="24"/>
      <c r="E34" s="24"/>
      <c r="F34" s="37">
        <v>3</v>
      </c>
      <c r="G34" s="37">
        <v>5</v>
      </c>
      <c r="H34" s="20">
        <f t="shared" si="13"/>
        <v>8</v>
      </c>
      <c r="I34" s="37">
        <v>0</v>
      </c>
      <c r="J34" s="37">
        <v>0</v>
      </c>
      <c r="K34" s="20">
        <f t="shared" si="14"/>
        <v>0</v>
      </c>
      <c r="L34" s="20">
        <f t="shared" si="8"/>
        <v>8</v>
      </c>
      <c r="M34" s="37"/>
      <c r="N34" s="37"/>
      <c r="O34" s="20" t="str">
        <f t="shared" si="15"/>
        <v/>
      </c>
      <c r="P34" s="37">
        <v>0</v>
      </c>
      <c r="Q34" s="37">
        <v>0</v>
      </c>
      <c r="R34" s="20">
        <f t="shared" si="16"/>
        <v>0</v>
      </c>
      <c r="S34" s="20">
        <f t="shared" si="9"/>
        <v>0</v>
      </c>
      <c r="T34" s="28">
        <f t="shared" si="17"/>
        <v>8</v>
      </c>
      <c r="U34" s="21" t="str">
        <f t="shared" si="18"/>
        <v>F</v>
      </c>
      <c r="V34" s="29">
        <f t="shared" si="12"/>
        <v>10</v>
      </c>
      <c r="W34" s="29">
        <f t="shared" si="19"/>
        <v>8</v>
      </c>
      <c r="X34" s="29"/>
      <c r="Y34" s="29"/>
      <c r="Z34" s="22"/>
      <c r="AA34" s="22"/>
      <c r="AB34" s="22" t="str">
        <f t="shared" si="10"/>
        <v/>
      </c>
      <c r="AC34" s="22" t="str">
        <f t="shared" si="11"/>
        <v/>
      </c>
    </row>
    <row r="35" spans="1:29" ht="15" x14ac:dyDescent="0.25">
      <c r="A35" s="33">
        <v>33</v>
      </c>
      <c r="B35" s="34" t="s">
        <v>94</v>
      </c>
      <c r="C35" s="34" t="s">
        <v>199</v>
      </c>
      <c r="D35" s="24"/>
      <c r="E35" s="24"/>
      <c r="F35" s="37">
        <v>0</v>
      </c>
      <c r="G35" s="37">
        <v>7</v>
      </c>
      <c r="H35" s="20">
        <f t="shared" si="13"/>
        <v>7</v>
      </c>
      <c r="I35" s="37">
        <v>0</v>
      </c>
      <c r="J35" s="37">
        <v>9</v>
      </c>
      <c r="K35" s="20">
        <f t="shared" si="14"/>
        <v>9</v>
      </c>
      <c r="L35" s="20">
        <f t="shared" si="8"/>
        <v>9</v>
      </c>
      <c r="M35" s="37"/>
      <c r="N35" s="37"/>
      <c r="O35" s="20" t="str">
        <f t="shared" si="15"/>
        <v/>
      </c>
      <c r="P35" s="37">
        <v>0</v>
      </c>
      <c r="Q35" s="37">
        <v>6</v>
      </c>
      <c r="R35" s="20">
        <f t="shared" si="16"/>
        <v>6</v>
      </c>
      <c r="S35" s="20">
        <f t="shared" si="9"/>
        <v>6</v>
      </c>
      <c r="T35" s="28">
        <f t="shared" si="17"/>
        <v>15</v>
      </c>
      <c r="U35" s="21" t="str">
        <f t="shared" si="18"/>
        <v>F</v>
      </c>
      <c r="V35" s="29">
        <f t="shared" si="12"/>
        <v>16</v>
      </c>
      <c r="W35" s="29">
        <f t="shared" si="19"/>
        <v>9</v>
      </c>
      <c r="X35" s="29">
        <v>2</v>
      </c>
      <c r="Y35" s="29"/>
      <c r="Z35" s="22"/>
      <c r="AA35" s="22"/>
      <c r="AB35" s="22">
        <f t="shared" si="10"/>
        <v>2</v>
      </c>
      <c r="AC35" s="22" t="str">
        <f t="shared" si="11"/>
        <v/>
      </c>
    </row>
    <row r="36" spans="1:29" ht="15" x14ac:dyDescent="0.25">
      <c r="A36" s="33">
        <v>34</v>
      </c>
      <c r="B36" s="34" t="s">
        <v>95</v>
      </c>
      <c r="C36" s="34" t="s">
        <v>200</v>
      </c>
      <c r="D36" s="24"/>
      <c r="E36" s="24"/>
      <c r="F36" s="37"/>
      <c r="G36" s="37"/>
      <c r="H36" s="20" t="str">
        <f t="shared" si="13"/>
        <v/>
      </c>
      <c r="I36" s="37"/>
      <c r="J36" s="37"/>
      <c r="K36" s="20" t="str">
        <f t="shared" si="14"/>
        <v/>
      </c>
      <c r="L36" s="20" t="str">
        <f t="shared" si="8"/>
        <v/>
      </c>
      <c r="M36" s="37"/>
      <c r="N36" s="37"/>
      <c r="O36" s="20" t="str">
        <f t="shared" si="15"/>
        <v/>
      </c>
      <c r="P36" s="37"/>
      <c r="Q36" s="37"/>
      <c r="R36" s="20" t="str">
        <f t="shared" si="16"/>
        <v/>
      </c>
      <c r="S36" s="20" t="str">
        <f t="shared" si="9"/>
        <v/>
      </c>
      <c r="T36" s="28" t="str">
        <f t="shared" si="17"/>
        <v/>
      </c>
      <c r="U36" s="21" t="str">
        <f t="shared" si="18"/>
        <v>F</v>
      </c>
      <c r="V36" s="29" t="str">
        <f t="shared" si="12"/>
        <v/>
      </c>
      <c r="W36" s="29" t="str">
        <f t="shared" si="19"/>
        <v/>
      </c>
      <c r="X36" s="29"/>
      <c r="Y36" s="29"/>
      <c r="Z36" s="22"/>
      <c r="AA36" s="22"/>
      <c r="AB36" s="22" t="str">
        <f t="shared" si="10"/>
        <v/>
      </c>
      <c r="AC36" s="22" t="str">
        <f t="shared" si="11"/>
        <v/>
      </c>
    </row>
    <row r="37" spans="1:29" ht="15" x14ac:dyDescent="0.25">
      <c r="A37" s="33">
        <v>35</v>
      </c>
      <c r="B37" s="34" t="s">
        <v>96</v>
      </c>
      <c r="C37" s="34" t="s">
        <v>201</v>
      </c>
      <c r="D37" s="24"/>
      <c r="E37" s="24"/>
      <c r="F37" s="37">
        <v>1</v>
      </c>
      <c r="G37" s="37">
        <v>0</v>
      </c>
      <c r="H37" s="20">
        <f t="shared" si="13"/>
        <v>1</v>
      </c>
      <c r="I37" s="37">
        <v>0</v>
      </c>
      <c r="J37" s="37"/>
      <c r="K37" s="20">
        <f t="shared" si="14"/>
        <v>0</v>
      </c>
      <c r="L37" s="20">
        <f t="shared" si="8"/>
        <v>1</v>
      </c>
      <c r="M37" s="37"/>
      <c r="N37" s="37"/>
      <c r="O37" s="20" t="str">
        <f t="shared" si="15"/>
        <v/>
      </c>
      <c r="P37" s="37"/>
      <c r="Q37" s="37"/>
      <c r="R37" s="20" t="str">
        <f t="shared" si="16"/>
        <v/>
      </c>
      <c r="S37" s="20" t="str">
        <f t="shared" si="9"/>
        <v/>
      </c>
      <c r="T37" s="28">
        <f t="shared" si="17"/>
        <v>1</v>
      </c>
      <c r="U37" s="21" t="str">
        <f t="shared" si="18"/>
        <v>F</v>
      </c>
      <c r="V37" s="29" t="str">
        <f t="shared" si="12"/>
        <v/>
      </c>
      <c r="W37" s="29">
        <f t="shared" si="19"/>
        <v>11</v>
      </c>
      <c r="X37" s="29"/>
      <c r="Y37" s="29"/>
      <c r="Z37" s="22"/>
      <c r="AA37" s="22"/>
      <c r="AB37" s="22" t="str">
        <f t="shared" si="10"/>
        <v/>
      </c>
      <c r="AC37" s="22" t="str">
        <f t="shared" si="11"/>
        <v/>
      </c>
    </row>
    <row r="38" spans="1:29" ht="15" x14ac:dyDescent="0.25">
      <c r="A38" s="33">
        <v>36</v>
      </c>
      <c r="B38" s="34" t="s">
        <v>97</v>
      </c>
      <c r="C38" s="34" t="s">
        <v>202</v>
      </c>
      <c r="D38" s="24"/>
      <c r="E38" s="24"/>
      <c r="F38" s="37">
        <v>2</v>
      </c>
      <c r="G38" s="37">
        <v>17</v>
      </c>
      <c r="H38" s="20">
        <f t="shared" si="13"/>
        <v>19</v>
      </c>
      <c r="I38" s="37">
        <v>4.5</v>
      </c>
      <c r="J38" s="37">
        <v>13</v>
      </c>
      <c r="K38" s="20">
        <f t="shared" si="14"/>
        <v>17.5</v>
      </c>
      <c r="L38" s="20">
        <f t="shared" si="8"/>
        <v>19</v>
      </c>
      <c r="M38" s="37">
        <v>1</v>
      </c>
      <c r="N38" s="37">
        <v>2</v>
      </c>
      <c r="O38" s="20">
        <f t="shared" si="15"/>
        <v>3</v>
      </c>
      <c r="P38" s="37">
        <v>5</v>
      </c>
      <c r="Q38" s="37">
        <v>1</v>
      </c>
      <c r="R38" s="20">
        <f t="shared" si="16"/>
        <v>6</v>
      </c>
      <c r="S38" s="20">
        <f t="shared" si="9"/>
        <v>6</v>
      </c>
      <c r="T38" s="28">
        <f t="shared" si="17"/>
        <v>25</v>
      </c>
      <c r="U38" s="21" t="str">
        <f t="shared" si="18"/>
        <v>F</v>
      </c>
      <c r="V38" s="29">
        <f t="shared" si="12"/>
        <v>16</v>
      </c>
      <c r="W38" s="29">
        <f t="shared" si="19"/>
        <v>19</v>
      </c>
      <c r="X38" s="29"/>
      <c r="Y38" s="29">
        <v>1</v>
      </c>
      <c r="Z38" s="22"/>
      <c r="AA38" s="22"/>
      <c r="AB38" s="22" t="str">
        <f t="shared" si="10"/>
        <v/>
      </c>
      <c r="AC38" s="22">
        <f t="shared" si="11"/>
        <v>1</v>
      </c>
    </row>
    <row r="39" spans="1:29" ht="15" x14ac:dyDescent="0.25">
      <c r="A39" s="33">
        <v>37</v>
      </c>
      <c r="B39" s="34" t="s">
        <v>98</v>
      </c>
      <c r="C39" s="34" t="s">
        <v>203</v>
      </c>
      <c r="D39" s="24"/>
      <c r="E39" s="24"/>
      <c r="F39" s="37">
        <v>9.5</v>
      </c>
      <c r="G39" s="37">
        <v>1</v>
      </c>
      <c r="H39" s="20">
        <f t="shared" si="13"/>
        <v>10.5</v>
      </c>
      <c r="I39" s="37">
        <v>4</v>
      </c>
      <c r="J39" s="37">
        <v>6</v>
      </c>
      <c r="K39" s="20">
        <f t="shared" si="14"/>
        <v>10</v>
      </c>
      <c r="L39" s="20">
        <f t="shared" si="8"/>
        <v>21.5</v>
      </c>
      <c r="M39" s="37">
        <v>6</v>
      </c>
      <c r="N39" s="37">
        <v>10</v>
      </c>
      <c r="O39" s="20">
        <f t="shared" si="15"/>
        <v>16</v>
      </c>
      <c r="P39" s="37">
        <v>2.5</v>
      </c>
      <c r="Q39" s="37">
        <v>10</v>
      </c>
      <c r="R39" s="20">
        <f t="shared" si="16"/>
        <v>12.5</v>
      </c>
      <c r="S39" s="20">
        <f t="shared" si="9"/>
        <v>16</v>
      </c>
      <c r="T39" s="28">
        <f t="shared" si="17"/>
        <v>37.5</v>
      </c>
      <c r="U39" s="21" t="str">
        <f t="shared" si="18"/>
        <v>F</v>
      </c>
      <c r="V39" s="29">
        <f t="shared" si="12"/>
        <v>26</v>
      </c>
      <c r="W39" s="29">
        <f t="shared" si="19"/>
        <v>21.5</v>
      </c>
      <c r="X39" s="29">
        <v>21.5</v>
      </c>
      <c r="Y39" s="29">
        <v>10</v>
      </c>
      <c r="Z39" s="22"/>
      <c r="AA39" s="22"/>
      <c r="AB39" s="22">
        <f t="shared" si="10"/>
        <v>21.5</v>
      </c>
      <c r="AC39" s="22">
        <f t="shared" si="11"/>
        <v>10</v>
      </c>
    </row>
    <row r="40" spans="1:29" ht="15" x14ac:dyDescent="0.25">
      <c r="A40" s="33">
        <v>38</v>
      </c>
      <c r="B40" s="34" t="s">
        <v>99</v>
      </c>
      <c r="C40" s="34" t="s">
        <v>204</v>
      </c>
      <c r="D40" s="24"/>
      <c r="E40" s="24"/>
      <c r="F40" s="37">
        <v>0</v>
      </c>
      <c r="G40" s="37">
        <v>0</v>
      </c>
      <c r="H40" s="20">
        <f t="shared" si="13"/>
        <v>0</v>
      </c>
      <c r="I40" s="37"/>
      <c r="J40" s="37"/>
      <c r="K40" s="20" t="str">
        <f t="shared" si="14"/>
        <v/>
      </c>
      <c r="L40" s="20">
        <f t="shared" si="8"/>
        <v>0</v>
      </c>
      <c r="M40" s="37"/>
      <c r="N40" s="37"/>
      <c r="O40" s="20" t="str">
        <f t="shared" si="15"/>
        <v/>
      </c>
      <c r="P40" s="37"/>
      <c r="Q40" s="37"/>
      <c r="R40" s="20" t="str">
        <f t="shared" si="16"/>
        <v/>
      </c>
      <c r="S40" s="20" t="str">
        <f t="shared" si="9"/>
        <v/>
      </c>
      <c r="T40" s="28">
        <f t="shared" si="17"/>
        <v>0</v>
      </c>
      <c r="U40" s="21" t="str">
        <f t="shared" si="18"/>
        <v>F</v>
      </c>
      <c r="V40" s="29" t="str">
        <f t="shared" si="12"/>
        <v/>
      </c>
      <c r="W40" s="29">
        <f t="shared" si="19"/>
        <v>10</v>
      </c>
      <c r="X40" s="29"/>
      <c r="Y40" s="29"/>
      <c r="Z40" s="22"/>
      <c r="AA40" s="22"/>
      <c r="AB40" s="22" t="str">
        <f t="shared" si="10"/>
        <v/>
      </c>
      <c r="AC40" s="22" t="str">
        <f t="shared" si="11"/>
        <v/>
      </c>
    </row>
    <row r="41" spans="1:29" ht="15" x14ac:dyDescent="0.25">
      <c r="A41" s="33">
        <v>39</v>
      </c>
      <c r="B41" s="34" t="s">
        <v>100</v>
      </c>
      <c r="C41" s="34" t="s">
        <v>205</v>
      </c>
      <c r="D41" s="22"/>
      <c r="E41" s="22"/>
      <c r="F41" s="37">
        <v>8</v>
      </c>
      <c r="G41" s="37">
        <v>10</v>
      </c>
      <c r="H41" s="20">
        <f t="shared" si="13"/>
        <v>18</v>
      </c>
      <c r="I41" s="37"/>
      <c r="J41" s="37"/>
      <c r="K41" s="20" t="str">
        <f t="shared" si="14"/>
        <v/>
      </c>
      <c r="L41" s="20">
        <f>IF(AND(H41="",K41="",AB41=""),"",MAX(H41,K41,AB41))</f>
        <v>18</v>
      </c>
      <c r="M41" s="37">
        <v>0</v>
      </c>
      <c r="N41" s="37">
        <v>0</v>
      </c>
      <c r="O41" s="20">
        <f t="shared" si="15"/>
        <v>0</v>
      </c>
      <c r="P41" s="37"/>
      <c r="Q41" s="37">
        <v>0</v>
      </c>
      <c r="R41" s="20">
        <f t="shared" si="16"/>
        <v>0</v>
      </c>
      <c r="S41" s="20">
        <f t="shared" si="9"/>
        <v>0</v>
      </c>
      <c r="T41" s="28">
        <f t="shared" si="17"/>
        <v>18</v>
      </c>
      <c r="U41" s="21" t="str">
        <f t="shared" si="18"/>
        <v>F</v>
      </c>
      <c r="V41" s="29">
        <f t="shared" si="12"/>
        <v>10</v>
      </c>
      <c r="W41" s="29">
        <f t="shared" si="19"/>
        <v>18</v>
      </c>
      <c r="X41" s="29"/>
      <c r="Y41" s="29"/>
      <c r="Z41" s="22"/>
      <c r="AA41" s="22"/>
      <c r="AB41" s="22" t="str">
        <f t="shared" si="10"/>
        <v/>
      </c>
      <c r="AC41" s="22" t="str">
        <f t="shared" si="11"/>
        <v/>
      </c>
    </row>
    <row r="42" spans="1:29" ht="15" x14ac:dyDescent="0.25">
      <c r="A42" s="33">
        <v>40</v>
      </c>
      <c r="B42" s="34" t="s">
        <v>101</v>
      </c>
      <c r="C42" s="34" t="s">
        <v>206</v>
      </c>
      <c r="D42" s="22"/>
      <c r="E42" s="22"/>
      <c r="F42" s="37"/>
      <c r="G42" s="37"/>
      <c r="H42" s="20" t="str">
        <f t="shared" si="13"/>
        <v/>
      </c>
      <c r="I42" s="37"/>
      <c r="J42" s="37"/>
      <c r="K42" s="20" t="str">
        <f t="shared" si="14"/>
        <v/>
      </c>
      <c r="L42" s="20" t="str">
        <f t="shared" si="8"/>
        <v/>
      </c>
      <c r="M42" s="37"/>
      <c r="N42" s="37"/>
      <c r="O42" s="20" t="str">
        <f t="shared" si="15"/>
        <v/>
      </c>
      <c r="P42" s="37"/>
      <c r="Q42" s="37"/>
      <c r="R42" s="20" t="str">
        <f t="shared" si="16"/>
        <v/>
      </c>
      <c r="S42" s="20" t="str">
        <f t="shared" si="9"/>
        <v/>
      </c>
      <c r="T42" s="28" t="str">
        <f t="shared" si="17"/>
        <v/>
      </c>
      <c r="U42" s="21" t="str">
        <f t="shared" si="18"/>
        <v>F</v>
      </c>
      <c r="V42" s="29" t="str">
        <f t="shared" si="12"/>
        <v/>
      </c>
      <c r="W42" s="29" t="str">
        <f t="shared" si="19"/>
        <v/>
      </c>
      <c r="X42" s="22"/>
      <c r="Y42" s="22"/>
      <c r="Z42" s="22"/>
      <c r="AA42" s="22"/>
      <c r="AB42" s="22" t="str">
        <f t="shared" si="10"/>
        <v/>
      </c>
      <c r="AC42" s="22" t="str">
        <f t="shared" si="11"/>
        <v/>
      </c>
    </row>
    <row r="43" spans="1:29" ht="15" x14ac:dyDescent="0.25">
      <c r="A43" s="33">
        <v>41</v>
      </c>
      <c r="B43" s="34" t="s">
        <v>102</v>
      </c>
      <c r="C43" s="34" t="s">
        <v>207</v>
      </c>
      <c r="D43" s="22"/>
      <c r="E43" s="22"/>
      <c r="F43" s="37"/>
      <c r="G43" s="37">
        <v>24</v>
      </c>
      <c r="H43" s="20">
        <f t="shared" si="13"/>
        <v>24</v>
      </c>
      <c r="I43" s="37"/>
      <c r="J43" s="37"/>
      <c r="K43" s="20" t="str">
        <f t="shared" si="14"/>
        <v/>
      </c>
      <c r="L43" s="20">
        <f t="shared" si="8"/>
        <v>24</v>
      </c>
      <c r="M43" s="37"/>
      <c r="N43" s="37"/>
      <c r="O43" s="20" t="str">
        <f t="shared" si="15"/>
        <v/>
      </c>
      <c r="P43" s="37"/>
      <c r="Q43" s="37"/>
      <c r="R43" s="20" t="str">
        <f t="shared" si="16"/>
        <v/>
      </c>
      <c r="S43" s="20" t="str">
        <f t="shared" si="9"/>
        <v/>
      </c>
      <c r="T43" s="28">
        <f t="shared" si="17"/>
        <v>24</v>
      </c>
      <c r="U43" s="21" t="str">
        <f t="shared" si="18"/>
        <v>F</v>
      </c>
      <c r="V43" s="29" t="str">
        <f t="shared" ref="V43:V77" si="20">IF(S43="","",IF(S43&lt;41,SUM(S43,10),S43))</f>
        <v/>
      </c>
      <c r="W43" s="29">
        <f t="shared" si="19"/>
        <v>34</v>
      </c>
      <c r="X43" s="22"/>
      <c r="Y43" s="22"/>
      <c r="Z43" s="22"/>
      <c r="AA43" s="22"/>
      <c r="AB43" s="22" t="str">
        <f t="shared" si="10"/>
        <v/>
      </c>
      <c r="AC43" s="22" t="str">
        <f t="shared" si="11"/>
        <v/>
      </c>
    </row>
    <row r="44" spans="1:29" ht="15" x14ac:dyDescent="0.25">
      <c r="A44" s="33">
        <v>42</v>
      </c>
      <c r="B44" s="34" t="s">
        <v>103</v>
      </c>
      <c r="C44" s="34" t="s">
        <v>208</v>
      </c>
      <c r="D44" s="22"/>
      <c r="E44" s="22"/>
      <c r="F44" s="37"/>
      <c r="G44" s="37"/>
      <c r="H44" s="20" t="str">
        <f t="shared" si="13"/>
        <v/>
      </c>
      <c r="I44" s="37"/>
      <c r="J44" s="37"/>
      <c r="K44" s="20" t="str">
        <f t="shared" si="14"/>
        <v/>
      </c>
      <c r="L44" s="20" t="str">
        <f t="shared" ref="L44:L67" si="21">IF(AND(H44="",K44=""),"",MAX(H44,K44))</f>
        <v/>
      </c>
      <c r="M44" s="37"/>
      <c r="N44" s="37"/>
      <c r="O44" s="20" t="str">
        <f t="shared" si="15"/>
        <v/>
      </c>
      <c r="P44" s="37"/>
      <c r="Q44" s="37"/>
      <c r="R44" s="20" t="str">
        <f t="shared" si="16"/>
        <v/>
      </c>
      <c r="S44" s="20" t="str">
        <f t="shared" si="9"/>
        <v/>
      </c>
      <c r="T44" s="28" t="str">
        <f t="shared" si="17"/>
        <v/>
      </c>
      <c r="U44" s="21" t="str">
        <f t="shared" si="18"/>
        <v>F</v>
      </c>
      <c r="V44" s="29" t="str">
        <f t="shared" si="20"/>
        <v/>
      </c>
      <c r="W44" s="29" t="str">
        <f t="shared" si="19"/>
        <v/>
      </c>
      <c r="X44" s="22"/>
      <c r="Y44" s="22"/>
      <c r="Z44" s="22"/>
      <c r="AA44" s="22"/>
      <c r="AB44" s="22" t="str">
        <f t="shared" si="10"/>
        <v/>
      </c>
      <c r="AC44" s="22" t="str">
        <f t="shared" si="11"/>
        <v/>
      </c>
    </row>
    <row r="45" spans="1:29" ht="15" x14ac:dyDescent="0.25">
      <c r="A45" s="33">
        <v>43</v>
      </c>
      <c r="B45" s="34" t="s">
        <v>104</v>
      </c>
      <c r="C45" s="34" t="s">
        <v>209</v>
      </c>
      <c r="D45" s="22"/>
      <c r="E45" s="22"/>
      <c r="F45" s="37"/>
      <c r="G45" s="37"/>
      <c r="H45" s="20" t="str">
        <f t="shared" si="13"/>
        <v/>
      </c>
      <c r="I45" s="37"/>
      <c r="J45" s="37"/>
      <c r="K45" s="20" t="str">
        <f t="shared" si="14"/>
        <v/>
      </c>
      <c r="L45" s="20" t="str">
        <f t="shared" si="21"/>
        <v/>
      </c>
      <c r="M45" s="37"/>
      <c r="N45" s="37"/>
      <c r="O45" s="20" t="str">
        <f t="shared" si="15"/>
        <v/>
      </c>
      <c r="P45" s="37"/>
      <c r="Q45" s="37"/>
      <c r="R45" s="20" t="str">
        <f t="shared" si="16"/>
        <v/>
      </c>
      <c r="S45" s="20" t="str">
        <f t="shared" si="9"/>
        <v/>
      </c>
      <c r="T45" s="28" t="str">
        <f t="shared" si="17"/>
        <v/>
      </c>
      <c r="U45" s="21" t="str">
        <f t="shared" si="18"/>
        <v>F</v>
      </c>
      <c r="V45" s="29" t="str">
        <f t="shared" si="20"/>
        <v/>
      </c>
      <c r="W45" s="29" t="str">
        <f t="shared" si="19"/>
        <v/>
      </c>
      <c r="X45" s="22">
        <v>1</v>
      </c>
      <c r="Y45" s="22"/>
      <c r="Z45" s="22"/>
      <c r="AA45" s="22"/>
      <c r="AB45" s="22">
        <f t="shared" si="10"/>
        <v>1</v>
      </c>
      <c r="AC45" s="22" t="str">
        <f t="shared" si="11"/>
        <v/>
      </c>
    </row>
    <row r="46" spans="1:29" ht="15" x14ac:dyDescent="0.25">
      <c r="A46" s="33">
        <v>44</v>
      </c>
      <c r="B46" s="34" t="s">
        <v>105</v>
      </c>
      <c r="C46" s="34" t="s">
        <v>210</v>
      </c>
      <c r="D46" s="22"/>
      <c r="E46" s="22"/>
      <c r="F46" s="37">
        <v>0</v>
      </c>
      <c r="G46" s="37">
        <v>4</v>
      </c>
      <c r="H46" s="20">
        <f t="shared" si="13"/>
        <v>4</v>
      </c>
      <c r="I46" s="37">
        <v>0</v>
      </c>
      <c r="J46" s="37">
        <v>0</v>
      </c>
      <c r="K46" s="20">
        <f t="shared" si="14"/>
        <v>0</v>
      </c>
      <c r="L46" s="20">
        <f t="shared" si="21"/>
        <v>4</v>
      </c>
      <c r="M46" s="37"/>
      <c r="N46" s="37"/>
      <c r="O46" s="20" t="str">
        <f t="shared" si="15"/>
        <v/>
      </c>
      <c r="P46" s="37"/>
      <c r="Q46" s="37"/>
      <c r="R46" s="20" t="str">
        <f t="shared" si="16"/>
        <v/>
      </c>
      <c r="S46" s="20" t="str">
        <f t="shared" si="9"/>
        <v/>
      </c>
      <c r="T46" s="28">
        <f t="shared" si="17"/>
        <v>4</v>
      </c>
      <c r="U46" s="21" t="str">
        <f t="shared" si="18"/>
        <v>F</v>
      </c>
      <c r="V46" s="29" t="str">
        <f t="shared" si="20"/>
        <v/>
      </c>
      <c r="W46" s="29">
        <f t="shared" si="19"/>
        <v>14</v>
      </c>
      <c r="X46" s="22"/>
      <c r="Y46" s="22"/>
      <c r="Z46" s="22"/>
      <c r="AA46" s="22"/>
      <c r="AB46" s="22" t="str">
        <f t="shared" si="10"/>
        <v/>
      </c>
      <c r="AC46" s="22" t="str">
        <f t="shared" si="11"/>
        <v/>
      </c>
    </row>
    <row r="47" spans="1:29" ht="15" x14ac:dyDescent="0.25">
      <c r="A47" s="33">
        <v>45</v>
      </c>
      <c r="B47" s="34" t="s">
        <v>106</v>
      </c>
      <c r="C47" s="34" t="s">
        <v>211</v>
      </c>
      <c r="D47" s="22"/>
      <c r="E47" s="22"/>
      <c r="F47" s="37">
        <v>16</v>
      </c>
      <c r="G47" s="37">
        <v>8</v>
      </c>
      <c r="H47" s="20">
        <f t="shared" si="13"/>
        <v>24</v>
      </c>
      <c r="I47" s="37"/>
      <c r="J47" s="37"/>
      <c r="K47" s="20" t="str">
        <f t="shared" si="14"/>
        <v/>
      </c>
      <c r="L47" s="20">
        <f t="shared" si="21"/>
        <v>24</v>
      </c>
      <c r="M47" s="37">
        <v>5</v>
      </c>
      <c r="N47" s="37">
        <v>10</v>
      </c>
      <c r="O47" s="20">
        <f t="shared" si="15"/>
        <v>15</v>
      </c>
      <c r="P47" s="37">
        <v>1</v>
      </c>
      <c r="Q47" s="37">
        <v>9</v>
      </c>
      <c r="R47" s="20">
        <f t="shared" si="16"/>
        <v>10</v>
      </c>
      <c r="S47" s="20">
        <f t="shared" si="9"/>
        <v>15</v>
      </c>
      <c r="T47" s="28">
        <f t="shared" si="17"/>
        <v>39</v>
      </c>
      <c r="U47" s="21" t="str">
        <f t="shared" si="18"/>
        <v>F</v>
      </c>
      <c r="V47" s="29">
        <f t="shared" si="20"/>
        <v>25</v>
      </c>
      <c r="W47" s="29">
        <f t="shared" si="19"/>
        <v>24</v>
      </c>
      <c r="X47" s="22">
        <v>29</v>
      </c>
      <c r="Y47" s="22"/>
      <c r="Z47" s="22"/>
      <c r="AA47" s="22"/>
      <c r="AB47" s="22">
        <f t="shared" si="10"/>
        <v>29</v>
      </c>
      <c r="AC47" s="22" t="str">
        <f t="shared" si="11"/>
        <v/>
      </c>
    </row>
    <row r="48" spans="1:29" ht="15" x14ac:dyDescent="0.25">
      <c r="A48" s="33">
        <v>46</v>
      </c>
      <c r="B48" s="34" t="s">
        <v>107</v>
      </c>
      <c r="C48" s="34" t="s">
        <v>212</v>
      </c>
      <c r="D48" s="22"/>
      <c r="E48" s="22"/>
      <c r="F48" s="37"/>
      <c r="G48" s="37"/>
      <c r="H48" s="20" t="str">
        <f t="shared" si="13"/>
        <v/>
      </c>
      <c r="I48" s="37"/>
      <c r="J48" s="37"/>
      <c r="K48" s="20" t="str">
        <f t="shared" si="14"/>
        <v/>
      </c>
      <c r="L48" s="20" t="str">
        <f t="shared" si="21"/>
        <v/>
      </c>
      <c r="M48" s="37"/>
      <c r="N48" s="37"/>
      <c r="O48" s="20" t="str">
        <f t="shared" si="15"/>
        <v/>
      </c>
      <c r="P48" s="37"/>
      <c r="Q48" s="37"/>
      <c r="R48" s="20" t="str">
        <f t="shared" si="16"/>
        <v/>
      </c>
      <c r="S48" s="20" t="str">
        <f t="shared" si="9"/>
        <v/>
      </c>
      <c r="T48" s="28" t="str">
        <f t="shared" si="17"/>
        <v/>
      </c>
      <c r="U48" s="21" t="str">
        <f t="shared" si="18"/>
        <v>F</v>
      </c>
      <c r="V48" s="29" t="str">
        <f t="shared" si="20"/>
        <v/>
      </c>
      <c r="W48" s="29" t="str">
        <f t="shared" si="19"/>
        <v/>
      </c>
      <c r="X48" s="22"/>
      <c r="Y48" s="22"/>
      <c r="Z48" s="22"/>
      <c r="AA48" s="22"/>
      <c r="AB48" s="22" t="str">
        <f t="shared" si="10"/>
        <v/>
      </c>
      <c r="AC48" s="22" t="str">
        <f t="shared" si="11"/>
        <v/>
      </c>
    </row>
    <row r="49" spans="1:29" ht="15" x14ac:dyDescent="0.25">
      <c r="A49" s="33">
        <v>47</v>
      </c>
      <c r="B49" s="34" t="s">
        <v>108</v>
      </c>
      <c r="C49" s="34" t="s">
        <v>213</v>
      </c>
      <c r="D49" s="22"/>
      <c r="E49" s="22"/>
      <c r="F49" s="37">
        <v>0</v>
      </c>
      <c r="G49" s="37">
        <v>2</v>
      </c>
      <c r="H49" s="20">
        <f t="shared" si="13"/>
        <v>2</v>
      </c>
      <c r="I49" s="37">
        <v>0</v>
      </c>
      <c r="J49" s="37">
        <v>2</v>
      </c>
      <c r="K49" s="20">
        <f t="shared" si="14"/>
        <v>2</v>
      </c>
      <c r="L49" s="20">
        <f t="shared" si="21"/>
        <v>2</v>
      </c>
      <c r="M49" s="37">
        <v>3</v>
      </c>
      <c r="N49" s="37">
        <v>9</v>
      </c>
      <c r="O49" s="20">
        <f t="shared" si="15"/>
        <v>12</v>
      </c>
      <c r="P49" s="37">
        <v>1</v>
      </c>
      <c r="Q49" s="37">
        <v>4</v>
      </c>
      <c r="R49" s="20">
        <f t="shared" si="16"/>
        <v>5</v>
      </c>
      <c r="S49" s="20">
        <f t="shared" si="9"/>
        <v>12</v>
      </c>
      <c r="T49" s="28">
        <f t="shared" si="17"/>
        <v>14</v>
      </c>
      <c r="U49" s="21" t="str">
        <f t="shared" si="18"/>
        <v>F</v>
      </c>
      <c r="V49" s="29">
        <f t="shared" si="20"/>
        <v>22</v>
      </c>
      <c r="W49" s="29">
        <f t="shared" si="19"/>
        <v>2</v>
      </c>
      <c r="X49" s="22">
        <v>22.5</v>
      </c>
      <c r="Y49" s="22">
        <v>0</v>
      </c>
      <c r="Z49" s="22"/>
      <c r="AA49" s="22"/>
      <c r="AB49" s="22">
        <f t="shared" si="10"/>
        <v>22.5</v>
      </c>
      <c r="AC49" s="22">
        <f t="shared" si="11"/>
        <v>0</v>
      </c>
    </row>
    <row r="50" spans="1:29" ht="15" x14ac:dyDescent="0.25">
      <c r="A50" s="33">
        <v>48</v>
      </c>
      <c r="B50" s="34" t="s">
        <v>109</v>
      </c>
      <c r="C50" s="34" t="s">
        <v>214</v>
      </c>
      <c r="D50" s="22"/>
      <c r="E50" s="22"/>
      <c r="F50" s="37"/>
      <c r="G50" s="37"/>
      <c r="H50" s="20" t="str">
        <f t="shared" si="13"/>
        <v/>
      </c>
      <c r="I50" s="37"/>
      <c r="J50" s="37"/>
      <c r="K50" s="20" t="str">
        <f t="shared" si="14"/>
        <v/>
      </c>
      <c r="L50" s="20" t="str">
        <f t="shared" si="21"/>
        <v/>
      </c>
      <c r="M50" s="37"/>
      <c r="N50" s="37"/>
      <c r="O50" s="20" t="str">
        <f t="shared" si="15"/>
        <v/>
      </c>
      <c r="P50" s="37"/>
      <c r="Q50" s="37"/>
      <c r="R50" s="20" t="str">
        <f t="shared" si="16"/>
        <v/>
      </c>
      <c r="S50" s="20" t="str">
        <f t="shared" si="9"/>
        <v/>
      </c>
      <c r="T50" s="28" t="str">
        <f t="shared" si="17"/>
        <v/>
      </c>
      <c r="U50" s="21" t="str">
        <f t="shared" si="18"/>
        <v>F</v>
      </c>
      <c r="V50" s="29" t="str">
        <f t="shared" si="20"/>
        <v/>
      </c>
      <c r="W50" s="29" t="str">
        <f t="shared" si="19"/>
        <v/>
      </c>
      <c r="X50" s="22"/>
      <c r="Y50" s="22"/>
      <c r="Z50" s="22"/>
      <c r="AA50" s="22"/>
      <c r="AB50" s="22" t="str">
        <f t="shared" si="10"/>
        <v/>
      </c>
      <c r="AC50" s="22" t="str">
        <f t="shared" si="11"/>
        <v/>
      </c>
    </row>
    <row r="51" spans="1:29" ht="15" x14ac:dyDescent="0.25">
      <c r="A51" s="33">
        <v>49</v>
      </c>
      <c r="B51" s="34" t="s">
        <v>110</v>
      </c>
      <c r="C51" s="34" t="s">
        <v>215</v>
      </c>
      <c r="D51" s="22"/>
      <c r="E51" s="22"/>
      <c r="F51" s="37">
        <v>0</v>
      </c>
      <c r="G51" s="37">
        <v>0</v>
      </c>
      <c r="H51" s="20">
        <f t="shared" si="13"/>
        <v>0</v>
      </c>
      <c r="I51" s="37">
        <v>0</v>
      </c>
      <c r="J51" s="37">
        <v>2</v>
      </c>
      <c r="K51" s="20">
        <f t="shared" si="14"/>
        <v>2</v>
      </c>
      <c r="L51" s="20">
        <f t="shared" si="21"/>
        <v>2</v>
      </c>
      <c r="M51" s="37"/>
      <c r="N51" s="37"/>
      <c r="O51" s="20" t="str">
        <f t="shared" si="15"/>
        <v/>
      </c>
      <c r="P51" s="37"/>
      <c r="Q51" s="37"/>
      <c r="R51" s="20" t="str">
        <f t="shared" si="16"/>
        <v/>
      </c>
      <c r="S51" s="20" t="str">
        <f t="shared" si="9"/>
        <v/>
      </c>
      <c r="T51" s="28">
        <f t="shared" si="17"/>
        <v>2</v>
      </c>
      <c r="U51" s="21" t="str">
        <f t="shared" si="18"/>
        <v>F</v>
      </c>
      <c r="V51" s="29" t="str">
        <f t="shared" si="20"/>
        <v/>
      </c>
      <c r="W51" s="29">
        <f t="shared" si="19"/>
        <v>12</v>
      </c>
      <c r="X51" s="22"/>
      <c r="Y51" s="22"/>
      <c r="Z51" s="22"/>
      <c r="AA51" s="22"/>
      <c r="AB51" s="22" t="str">
        <f t="shared" si="10"/>
        <v/>
      </c>
      <c r="AC51" s="22" t="str">
        <f t="shared" si="11"/>
        <v/>
      </c>
    </row>
    <row r="52" spans="1:29" ht="15" x14ac:dyDescent="0.25">
      <c r="A52" s="33">
        <v>50</v>
      </c>
      <c r="B52" s="34" t="s">
        <v>111</v>
      </c>
      <c r="C52" s="34" t="s">
        <v>216</v>
      </c>
      <c r="D52" s="22"/>
      <c r="E52" s="22"/>
      <c r="F52" s="37">
        <v>9</v>
      </c>
      <c r="G52" s="37">
        <v>17</v>
      </c>
      <c r="H52" s="20">
        <f t="shared" si="13"/>
        <v>26</v>
      </c>
      <c r="I52" s="37">
        <v>15</v>
      </c>
      <c r="J52" s="37">
        <v>10</v>
      </c>
      <c r="K52" s="20">
        <f t="shared" si="14"/>
        <v>25</v>
      </c>
      <c r="L52" s="20">
        <f t="shared" si="21"/>
        <v>26</v>
      </c>
      <c r="M52" s="37">
        <v>5</v>
      </c>
      <c r="N52" s="37">
        <v>0</v>
      </c>
      <c r="O52" s="20">
        <f t="shared" si="15"/>
        <v>5</v>
      </c>
      <c r="P52" s="37"/>
      <c r="Q52" s="37"/>
      <c r="R52" s="20" t="str">
        <f t="shared" si="16"/>
        <v/>
      </c>
      <c r="S52" s="20">
        <f t="shared" si="9"/>
        <v>5</v>
      </c>
      <c r="T52" s="28">
        <f t="shared" si="17"/>
        <v>31</v>
      </c>
      <c r="U52" s="21" t="str">
        <f t="shared" si="18"/>
        <v>F</v>
      </c>
      <c r="V52" s="29">
        <f t="shared" si="20"/>
        <v>15</v>
      </c>
      <c r="W52" s="29">
        <f t="shared" si="19"/>
        <v>26</v>
      </c>
      <c r="X52" s="22"/>
      <c r="Y52" s="22"/>
      <c r="Z52" s="22"/>
      <c r="AA52" s="22"/>
      <c r="AB52" s="22" t="str">
        <f t="shared" si="10"/>
        <v/>
      </c>
      <c r="AC52" s="22" t="str">
        <f t="shared" si="11"/>
        <v/>
      </c>
    </row>
    <row r="53" spans="1:29" ht="15" x14ac:dyDescent="0.25">
      <c r="A53" s="33">
        <v>51</v>
      </c>
      <c r="B53" s="34" t="s">
        <v>112</v>
      </c>
      <c r="C53" s="34" t="s">
        <v>217</v>
      </c>
      <c r="D53" s="22"/>
      <c r="E53" s="22"/>
      <c r="F53" s="37"/>
      <c r="G53" s="37"/>
      <c r="H53" s="20" t="str">
        <f t="shared" si="13"/>
        <v/>
      </c>
      <c r="I53" s="37"/>
      <c r="J53" s="37"/>
      <c r="K53" s="20" t="str">
        <f t="shared" si="14"/>
        <v/>
      </c>
      <c r="L53" s="20" t="str">
        <f t="shared" si="21"/>
        <v/>
      </c>
      <c r="M53" s="37"/>
      <c r="N53" s="37"/>
      <c r="O53" s="20" t="str">
        <f t="shared" si="15"/>
        <v/>
      </c>
      <c r="P53" s="37"/>
      <c r="Q53" s="37"/>
      <c r="R53" s="20" t="str">
        <f t="shared" si="16"/>
        <v/>
      </c>
      <c r="S53" s="20" t="str">
        <f t="shared" si="9"/>
        <v/>
      </c>
      <c r="T53" s="28" t="str">
        <f t="shared" si="17"/>
        <v/>
      </c>
      <c r="U53" s="21" t="str">
        <f t="shared" si="18"/>
        <v>F</v>
      </c>
      <c r="V53" s="29" t="str">
        <f t="shared" si="20"/>
        <v/>
      </c>
      <c r="W53" s="29" t="str">
        <f t="shared" si="19"/>
        <v/>
      </c>
      <c r="X53" s="22">
        <v>0</v>
      </c>
      <c r="Y53" s="22"/>
      <c r="Z53" s="22"/>
      <c r="AA53" s="22"/>
      <c r="AB53" s="22">
        <f t="shared" si="10"/>
        <v>0</v>
      </c>
      <c r="AC53" s="22" t="str">
        <f t="shared" si="11"/>
        <v/>
      </c>
    </row>
    <row r="54" spans="1:29" ht="15" x14ac:dyDescent="0.25">
      <c r="A54" s="33">
        <v>52</v>
      </c>
      <c r="B54" s="34" t="s">
        <v>113</v>
      </c>
      <c r="C54" s="34" t="s">
        <v>218</v>
      </c>
      <c r="D54" s="22"/>
      <c r="E54" s="22"/>
      <c r="F54" s="37"/>
      <c r="G54" s="37"/>
      <c r="H54" s="20" t="str">
        <f t="shared" si="13"/>
        <v/>
      </c>
      <c r="I54" s="37"/>
      <c r="J54" s="37"/>
      <c r="K54" s="20" t="str">
        <f t="shared" si="14"/>
        <v/>
      </c>
      <c r="L54" s="20" t="str">
        <f t="shared" si="21"/>
        <v/>
      </c>
      <c r="M54" s="37"/>
      <c r="N54" s="37"/>
      <c r="O54" s="20" t="str">
        <f t="shared" si="15"/>
        <v/>
      </c>
      <c r="P54" s="37"/>
      <c r="Q54" s="37"/>
      <c r="R54" s="20" t="str">
        <f t="shared" si="16"/>
        <v/>
      </c>
      <c r="S54" s="20" t="str">
        <f t="shared" si="9"/>
        <v/>
      </c>
      <c r="T54" s="28" t="str">
        <f t="shared" si="17"/>
        <v/>
      </c>
      <c r="U54" s="21" t="str">
        <f t="shared" si="18"/>
        <v>F</v>
      </c>
      <c r="V54" s="29" t="str">
        <f t="shared" si="20"/>
        <v/>
      </c>
      <c r="W54" s="29" t="str">
        <f t="shared" si="19"/>
        <v/>
      </c>
      <c r="X54" s="22"/>
      <c r="Y54" s="22"/>
      <c r="Z54" s="22"/>
      <c r="AA54" s="22"/>
      <c r="AB54" s="22" t="str">
        <f t="shared" si="10"/>
        <v/>
      </c>
      <c r="AC54" s="22" t="str">
        <f t="shared" si="11"/>
        <v/>
      </c>
    </row>
    <row r="55" spans="1:29" ht="15" x14ac:dyDescent="0.25">
      <c r="A55" s="33">
        <v>53</v>
      </c>
      <c r="B55" s="34" t="s">
        <v>114</v>
      </c>
      <c r="C55" s="34" t="s">
        <v>219</v>
      </c>
      <c r="D55" s="22"/>
      <c r="E55" s="22"/>
      <c r="F55" s="37">
        <v>5.5</v>
      </c>
      <c r="G55" s="37">
        <v>15</v>
      </c>
      <c r="H55" s="20">
        <f t="shared" si="13"/>
        <v>20.5</v>
      </c>
      <c r="I55" s="37"/>
      <c r="J55" s="37"/>
      <c r="K55" s="20" t="str">
        <f t="shared" si="14"/>
        <v/>
      </c>
      <c r="L55" s="20">
        <f t="shared" si="21"/>
        <v>20.5</v>
      </c>
      <c r="M55" s="37"/>
      <c r="N55" s="37"/>
      <c r="O55" s="20" t="str">
        <f t="shared" si="15"/>
        <v/>
      </c>
      <c r="P55" s="37"/>
      <c r="Q55" s="37"/>
      <c r="R55" s="20" t="str">
        <f t="shared" si="16"/>
        <v/>
      </c>
      <c r="S55" s="20">
        <f t="shared" si="9"/>
        <v>23</v>
      </c>
      <c r="T55" s="28">
        <f t="shared" si="17"/>
        <v>43.5</v>
      </c>
      <c r="U55" s="21" t="str">
        <f t="shared" si="18"/>
        <v>E</v>
      </c>
      <c r="V55" s="29">
        <f t="shared" si="20"/>
        <v>33</v>
      </c>
      <c r="W55" s="29">
        <f t="shared" si="19"/>
        <v>20.5</v>
      </c>
      <c r="X55" s="22"/>
      <c r="Y55" s="22">
        <v>23</v>
      </c>
      <c r="Z55" s="22"/>
      <c r="AA55" s="22"/>
      <c r="AB55" s="22" t="str">
        <f t="shared" si="10"/>
        <v/>
      </c>
      <c r="AC55" s="22">
        <f t="shared" si="11"/>
        <v>23</v>
      </c>
    </row>
    <row r="56" spans="1:29" ht="15" x14ac:dyDescent="0.25">
      <c r="A56" s="33">
        <v>54</v>
      </c>
      <c r="B56" s="34" t="s">
        <v>115</v>
      </c>
      <c r="C56" s="34" t="s">
        <v>220</v>
      </c>
      <c r="D56" s="22"/>
      <c r="E56" s="22"/>
      <c r="F56" s="37"/>
      <c r="G56" s="37"/>
      <c r="H56" s="20" t="str">
        <f t="shared" si="13"/>
        <v/>
      </c>
      <c r="I56" s="37"/>
      <c r="J56" s="37"/>
      <c r="K56" s="20" t="str">
        <f t="shared" si="14"/>
        <v/>
      </c>
      <c r="L56" s="20" t="str">
        <f t="shared" si="21"/>
        <v/>
      </c>
      <c r="M56" s="37"/>
      <c r="N56" s="37"/>
      <c r="O56" s="20" t="str">
        <f t="shared" si="15"/>
        <v/>
      </c>
      <c r="P56" s="37"/>
      <c r="Q56" s="37"/>
      <c r="R56" s="20" t="str">
        <f t="shared" si="16"/>
        <v/>
      </c>
      <c r="S56" s="20" t="str">
        <f t="shared" si="9"/>
        <v/>
      </c>
      <c r="T56" s="28" t="str">
        <f t="shared" si="17"/>
        <v/>
      </c>
      <c r="U56" s="21" t="str">
        <f t="shared" si="18"/>
        <v>F</v>
      </c>
      <c r="V56" s="29" t="str">
        <f t="shared" si="20"/>
        <v/>
      </c>
      <c r="W56" s="29" t="str">
        <f t="shared" si="19"/>
        <v/>
      </c>
      <c r="X56" s="22"/>
      <c r="Y56" s="22"/>
      <c r="Z56" s="22"/>
      <c r="AA56" s="22"/>
      <c r="AB56" s="22" t="str">
        <f t="shared" si="10"/>
        <v/>
      </c>
      <c r="AC56" s="22" t="str">
        <f t="shared" si="11"/>
        <v/>
      </c>
    </row>
    <row r="57" spans="1:29" ht="15" x14ac:dyDescent="0.25">
      <c r="A57" s="33">
        <v>55</v>
      </c>
      <c r="B57" s="34" t="s">
        <v>116</v>
      </c>
      <c r="C57" s="34" t="s">
        <v>221</v>
      </c>
      <c r="D57" s="22"/>
      <c r="E57" s="22"/>
      <c r="F57" s="37"/>
      <c r="G57" s="37"/>
      <c r="H57" s="20" t="str">
        <f t="shared" si="13"/>
        <v/>
      </c>
      <c r="I57" s="37"/>
      <c r="J57" s="37"/>
      <c r="K57" s="20" t="str">
        <f t="shared" si="14"/>
        <v/>
      </c>
      <c r="L57" s="20" t="str">
        <f t="shared" si="21"/>
        <v/>
      </c>
      <c r="M57" s="37"/>
      <c r="N57" s="37"/>
      <c r="O57" s="20" t="str">
        <f t="shared" si="15"/>
        <v/>
      </c>
      <c r="P57" s="37"/>
      <c r="Q57" s="37"/>
      <c r="R57" s="20" t="str">
        <f t="shared" si="16"/>
        <v/>
      </c>
      <c r="S57" s="20" t="str">
        <f t="shared" si="9"/>
        <v/>
      </c>
      <c r="T57" s="28" t="str">
        <f t="shared" si="17"/>
        <v/>
      </c>
      <c r="U57" s="21" t="str">
        <f t="shared" si="18"/>
        <v>F</v>
      </c>
      <c r="V57" s="29" t="str">
        <f t="shared" si="20"/>
        <v/>
      </c>
      <c r="W57" s="29" t="str">
        <f t="shared" si="19"/>
        <v/>
      </c>
      <c r="X57" s="22"/>
      <c r="Y57" s="22"/>
      <c r="Z57" s="22"/>
      <c r="AA57" s="22"/>
      <c r="AB57" s="22" t="str">
        <f t="shared" si="10"/>
        <v/>
      </c>
      <c r="AC57" s="22" t="str">
        <f t="shared" si="11"/>
        <v/>
      </c>
    </row>
    <row r="58" spans="1:29" ht="15" x14ac:dyDescent="0.25">
      <c r="A58" s="33">
        <v>56</v>
      </c>
      <c r="B58" s="34" t="s">
        <v>117</v>
      </c>
      <c r="C58" s="34" t="s">
        <v>222</v>
      </c>
      <c r="D58" s="22"/>
      <c r="E58" s="22"/>
      <c r="F58" s="37"/>
      <c r="G58" s="37"/>
      <c r="H58" s="20" t="str">
        <f t="shared" si="13"/>
        <v/>
      </c>
      <c r="I58" s="37"/>
      <c r="J58" s="37"/>
      <c r="K58" s="20" t="str">
        <f t="shared" si="14"/>
        <v/>
      </c>
      <c r="L58" s="20" t="str">
        <f t="shared" si="21"/>
        <v/>
      </c>
      <c r="M58" s="37"/>
      <c r="N58" s="37"/>
      <c r="O58" s="20" t="str">
        <f t="shared" si="15"/>
        <v/>
      </c>
      <c r="P58" s="37"/>
      <c r="Q58" s="37"/>
      <c r="R58" s="20" t="str">
        <f t="shared" si="16"/>
        <v/>
      </c>
      <c r="S58" s="20" t="str">
        <f t="shared" si="9"/>
        <v/>
      </c>
      <c r="T58" s="28" t="str">
        <f t="shared" si="17"/>
        <v/>
      </c>
      <c r="U58" s="21" t="str">
        <f t="shared" si="18"/>
        <v>F</v>
      </c>
      <c r="V58" s="29" t="str">
        <f t="shared" si="20"/>
        <v/>
      </c>
      <c r="W58" s="29" t="str">
        <f t="shared" si="19"/>
        <v/>
      </c>
      <c r="X58" s="22"/>
      <c r="Y58" s="22"/>
      <c r="Z58" s="22"/>
      <c r="AA58" s="22"/>
      <c r="AB58" s="22" t="str">
        <f t="shared" si="10"/>
        <v/>
      </c>
      <c r="AC58" s="22" t="str">
        <f t="shared" si="11"/>
        <v/>
      </c>
    </row>
    <row r="59" spans="1:29" ht="15" x14ac:dyDescent="0.25">
      <c r="A59" s="33">
        <v>57</v>
      </c>
      <c r="B59" s="34" t="s">
        <v>118</v>
      </c>
      <c r="C59" s="34" t="s">
        <v>223</v>
      </c>
      <c r="D59" s="22"/>
      <c r="E59" s="22"/>
      <c r="F59" s="37"/>
      <c r="G59" s="37"/>
      <c r="H59" s="20" t="str">
        <f t="shared" si="13"/>
        <v/>
      </c>
      <c r="I59" s="37">
        <v>0</v>
      </c>
      <c r="J59" s="37">
        <v>1</v>
      </c>
      <c r="K59" s="20">
        <f t="shared" si="14"/>
        <v>1</v>
      </c>
      <c r="L59" s="20">
        <f t="shared" si="21"/>
        <v>1</v>
      </c>
      <c r="M59" s="37"/>
      <c r="N59" s="37"/>
      <c r="O59" s="20" t="str">
        <f t="shared" si="15"/>
        <v/>
      </c>
      <c r="P59" s="37"/>
      <c r="Q59" s="37"/>
      <c r="R59" s="20" t="str">
        <f t="shared" si="16"/>
        <v/>
      </c>
      <c r="S59" s="20" t="str">
        <f t="shared" si="9"/>
        <v/>
      </c>
      <c r="T59" s="28">
        <f t="shared" si="17"/>
        <v>1</v>
      </c>
      <c r="U59" s="21" t="str">
        <f t="shared" si="18"/>
        <v>F</v>
      </c>
      <c r="V59" s="29" t="str">
        <f t="shared" si="20"/>
        <v/>
      </c>
      <c r="W59" s="29">
        <f t="shared" si="19"/>
        <v>11</v>
      </c>
      <c r="X59" s="22">
        <v>0</v>
      </c>
      <c r="Y59" s="22"/>
      <c r="Z59" s="22"/>
      <c r="AA59" s="22"/>
      <c r="AB59" s="22">
        <f t="shared" si="10"/>
        <v>0</v>
      </c>
      <c r="AC59" s="22" t="str">
        <f t="shared" si="11"/>
        <v/>
      </c>
    </row>
    <row r="60" spans="1:29" ht="15" x14ac:dyDescent="0.25">
      <c r="A60" s="33">
        <v>58</v>
      </c>
      <c r="B60" s="34" t="s">
        <v>119</v>
      </c>
      <c r="C60" s="34" t="s">
        <v>224</v>
      </c>
      <c r="D60" s="22"/>
      <c r="E60" s="22"/>
      <c r="F60" s="37"/>
      <c r="G60" s="37"/>
      <c r="H60" s="20" t="str">
        <f t="shared" si="13"/>
        <v/>
      </c>
      <c r="I60" s="37"/>
      <c r="J60" s="37"/>
      <c r="K60" s="20" t="str">
        <f t="shared" si="14"/>
        <v/>
      </c>
      <c r="L60" s="20" t="str">
        <f t="shared" si="21"/>
        <v/>
      </c>
      <c r="M60" s="37"/>
      <c r="N60" s="37"/>
      <c r="O60" s="20" t="str">
        <f t="shared" si="15"/>
        <v/>
      </c>
      <c r="P60" s="37"/>
      <c r="Q60" s="37"/>
      <c r="R60" s="20" t="str">
        <f t="shared" si="16"/>
        <v/>
      </c>
      <c r="S60" s="20" t="str">
        <f t="shared" si="9"/>
        <v/>
      </c>
      <c r="T60" s="28" t="str">
        <f t="shared" si="17"/>
        <v/>
      </c>
      <c r="U60" s="21" t="str">
        <f t="shared" si="18"/>
        <v>F</v>
      </c>
      <c r="V60" s="29" t="str">
        <f t="shared" si="20"/>
        <v/>
      </c>
      <c r="W60" s="29" t="str">
        <f t="shared" si="19"/>
        <v/>
      </c>
      <c r="X60" s="22"/>
      <c r="Y60" s="22"/>
      <c r="Z60" s="22"/>
      <c r="AA60" s="22"/>
      <c r="AB60" s="22" t="str">
        <f t="shared" si="10"/>
        <v/>
      </c>
      <c r="AC60" s="22" t="str">
        <f t="shared" si="11"/>
        <v/>
      </c>
    </row>
    <row r="61" spans="1:29" ht="15" x14ac:dyDescent="0.25">
      <c r="A61" s="33">
        <v>59</v>
      </c>
      <c r="B61" s="34" t="s">
        <v>120</v>
      </c>
      <c r="C61" s="34" t="s">
        <v>225</v>
      </c>
      <c r="D61" s="22"/>
      <c r="E61" s="22"/>
      <c r="F61" s="37">
        <v>1</v>
      </c>
      <c r="G61" s="37">
        <v>13</v>
      </c>
      <c r="H61" s="20">
        <f t="shared" si="13"/>
        <v>14</v>
      </c>
      <c r="I61" s="37">
        <v>0</v>
      </c>
      <c r="J61" s="37">
        <v>9</v>
      </c>
      <c r="K61" s="20">
        <f t="shared" si="14"/>
        <v>9</v>
      </c>
      <c r="L61" s="20">
        <f t="shared" si="21"/>
        <v>14</v>
      </c>
      <c r="M61" s="37">
        <v>10</v>
      </c>
      <c r="N61" s="37">
        <v>10</v>
      </c>
      <c r="O61" s="20">
        <f t="shared" si="15"/>
        <v>20</v>
      </c>
      <c r="P61" s="37"/>
      <c r="Q61" s="37"/>
      <c r="R61" s="20" t="str">
        <f t="shared" si="16"/>
        <v/>
      </c>
      <c r="S61" s="20">
        <f t="shared" si="9"/>
        <v>20</v>
      </c>
      <c r="T61" s="28">
        <f t="shared" si="17"/>
        <v>34</v>
      </c>
      <c r="U61" s="21" t="str">
        <f t="shared" si="18"/>
        <v>F</v>
      </c>
      <c r="V61" s="29">
        <f t="shared" si="20"/>
        <v>30</v>
      </c>
      <c r="W61" s="29">
        <f t="shared" si="19"/>
        <v>14</v>
      </c>
      <c r="X61" s="22">
        <v>5</v>
      </c>
      <c r="Y61" s="22"/>
      <c r="Z61" s="22"/>
      <c r="AA61" s="22"/>
      <c r="AB61" s="22">
        <f t="shared" si="10"/>
        <v>5</v>
      </c>
      <c r="AC61" s="22" t="str">
        <f t="shared" si="11"/>
        <v/>
      </c>
    </row>
    <row r="62" spans="1:29" ht="15" x14ac:dyDescent="0.25">
      <c r="A62" s="33">
        <v>60</v>
      </c>
      <c r="B62" s="34" t="s">
        <v>121</v>
      </c>
      <c r="C62" s="34" t="s">
        <v>226</v>
      </c>
      <c r="D62" s="22"/>
      <c r="E62" s="22"/>
      <c r="F62" s="37">
        <v>19</v>
      </c>
      <c r="G62" s="37">
        <v>3</v>
      </c>
      <c r="H62" s="20">
        <f t="shared" si="13"/>
        <v>22</v>
      </c>
      <c r="I62" s="37"/>
      <c r="J62" s="37"/>
      <c r="K62" s="20" t="str">
        <f t="shared" si="14"/>
        <v/>
      </c>
      <c r="L62" s="20">
        <f t="shared" si="21"/>
        <v>22</v>
      </c>
      <c r="M62" s="37">
        <v>2</v>
      </c>
      <c r="N62" s="37">
        <v>8</v>
      </c>
      <c r="O62" s="20">
        <f t="shared" si="15"/>
        <v>10</v>
      </c>
      <c r="P62" s="37">
        <v>2</v>
      </c>
      <c r="Q62" s="37">
        <v>3</v>
      </c>
      <c r="R62" s="20">
        <f t="shared" si="16"/>
        <v>5</v>
      </c>
      <c r="S62" s="20">
        <f t="shared" si="9"/>
        <v>10</v>
      </c>
      <c r="T62" s="28">
        <f t="shared" si="17"/>
        <v>32</v>
      </c>
      <c r="U62" s="21" t="str">
        <f t="shared" si="18"/>
        <v>F</v>
      </c>
      <c r="V62" s="29">
        <f t="shared" si="20"/>
        <v>20</v>
      </c>
      <c r="W62" s="29">
        <f t="shared" si="19"/>
        <v>22</v>
      </c>
      <c r="X62" s="22"/>
      <c r="Y62" s="22">
        <v>4.5</v>
      </c>
      <c r="Z62" s="22"/>
      <c r="AA62" s="22"/>
      <c r="AB62" s="22" t="str">
        <f t="shared" si="10"/>
        <v/>
      </c>
      <c r="AC62" s="22">
        <f t="shared" si="11"/>
        <v>4.5</v>
      </c>
    </row>
    <row r="63" spans="1:29" ht="15" x14ac:dyDescent="0.25">
      <c r="A63" s="33">
        <v>61</v>
      </c>
      <c r="B63" s="34" t="s">
        <v>122</v>
      </c>
      <c r="C63" s="34" t="s">
        <v>227</v>
      </c>
      <c r="D63" s="22"/>
      <c r="E63" s="22"/>
      <c r="F63" s="37"/>
      <c r="G63" s="37"/>
      <c r="H63" s="20" t="str">
        <f t="shared" si="13"/>
        <v/>
      </c>
      <c r="I63" s="37"/>
      <c r="J63" s="37"/>
      <c r="K63" s="20" t="str">
        <f t="shared" si="14"/>
        <v/>
      </c>
      <c r="L63" s="20" t="str">
        <f t="shared" si="21"/>
        <v/>
      </c>
      <c r="M63" s="37"/>
      <c r="N63" s="37"/>
      <c r="O63" s="20" t="str">
        <f t="shared" si="15"/>
        <v/>
      </c>
      <c r="P63" s="37"/>
      <c r="Q63" s="37"/>
      <c r="R63" s="20" t="str">
        <f t="shared" si="16"/>
        <v/>
      </c>
      <c r="S63" s="20" t="str">
        <f t="shared" si="9"/>
        <v/>
      </c>
      <c r="T63" s="28" t="str">
        <f t="shared" si="17"/>
        <v/>
      </c>
      <c r="U63" s="21" t="str">
        <f t="shared" si="18"/>
        <v>F</v>
      </c>
      <c r="V63" s="29" t="str">
        <f t="shared" si="20"/>
        <v/>
      </c>
      <c r="W63" s="29" t="str">
        <f t="shared" si="19"/>
        <v/>
      </c>
      <c r="X63" s="22">
        <v>0</v>
      </c>
      <c r="Y63" s="22"/>
      <c r="Z63" s="22"/>
      <c r="AA63" s="22"/>
      <c r="AB63" s="22">
        <f t="shared" si="10"/>
        <v>0</v>
      </c>
      <c r="AC63" s="22" t="str">
        <f t="shared" si="11"/>
        <v/>
      </c>
    </row>
    <row r="64" spans="1:29" ht="15" x14ac:dyDescent="0.25">
      <c r="A64" s="33">
        <v>62</v>
      </c>
      <c r="B64" s="34" t="s">
        <v>123</v>
      </c>
      <c r="C64" s="34" t="s">
        <v>228</v>
      </c>
      <c r="D64" s="22"/>
      <c r="E64" s="22"/>
      <c r="F64" s="37"/>
      <c r="G64" s="37"/>
      <c r="H64" s="20" t="str">
        <f t="shared" si="13"/>
        <v/>
      </c>
      <c r="I64" s="37"/>
      <c r="J64" s="37"/>
      <c r="K64" s="20" t="str">
        <f t="shared" si="14"/>
        <v/>
      </c>
      <c r="L64" s="20" t="str">
        <f t="shared" si="21"/>
        <v/>
      </c>
      <c r="M64" s="37"/>
      <c r="N64" s="37"/>
      <c r="O64" s="20" t="str">
        <f t="shared" si="15"/>
        <v/>
      </c>
      <c r="P64" s="37"/>
      <c r="Q64" s="37"/>
      <c r="R64" s="20" t="str">
        <f t="shared" si="16"/>
        <v/>
      </c>
      <c r="S64" s="20" t="str">
        <f t="shared" si="9"/>
        <v/>
      </c>
      <c r="T64" s="28" t="str">
        <f t="shared" si="17"/>
        <v/>
      </c>
      <c r="U64" s="21" t="str">
        <f t="shared" si="18"/>
        <v>F</v>
      </c>
      <c r="V64" s="29" t="str">
        <f t="shared" si="20"/>
        <v/>
      </c>
      <c r="W64" s="29" t="str">
        <f t="shared" si="19"/>
        <v/>
      </c>
      <c r="X64" s="22">
        <v>5</v>
      </c>
      <c r="Y64" s="22"/>
      <c r="Z64" s="22"/>
      <c r="AA64" s="22"/>
      <c r="AB64" s="22">
        <f t="shared" si="10"/>
        <v>5</v>
      </c>
      <c r="AC64" s="22" t="str">
        <f t="shared" si="11"/>
        <v/>
      </c>
    </row>
    <row r="65" spans="1:29" ht="15" x14ac:dyDescent="0.25">
      <c r="A65" s="33">
        <v>63</v>
      </c>
      <c r="B65" s="34" t="s">
        <v>124</v>
      </c>
      <c r="C65" s="34" t="s">
        <v>229</v>
      </c>
      <c r="D65" s="22"/>
      <c r="E65" s="22"/>
      <c r="F65" s="37"/>
      <c r="G65" s="37"/>
      <c r="H65" s="20" t="str">
        <f t="shared" si="13"/>
        <v/>
      </c>
      <c r="I65" s="37"/>
      <c r="J65" s="37"/>
      <c r="K65" s="20" t="str">
        <f t="shared" si="14"/>
        <v/>
      </c>
      <c r="L65" s="20" t="str">
        <f t="shared" si="21"/>
        <v/>
      </c>
      <c r="M65" s="37"/>
      <c r="N65" s="37"/>
      <c r="O65" s="20" t="str">
        <f t="shared" si="15"/>
        <v/>
      </c>
      <c r="P65" s="37"/>
      <c r="Q65" s="37"/>
      <c r="R65" s="20" t="str">
        <f t="shared" si="16"/>
        <v/>
      </c>
      <c r="S65" s="20" t="str">
        <f t="shared" si="9"/>
        <v/>
      </c>
      <c r="T65" s="28" t="str">
        <f t="shared" si="17"/>
        <v/>
      </c>
      <c r="U65" s="21" t="str">
        <f t="shared" si="18"/>
        <v>F</v>
      </c>
      <c r="V65" s="29" t="str">
        <f t="shared" si="20"/>
        <v/>
      </c>
      <c r="W65" s="29" t="str">
        <f t="shared" si="19"/>
        <v/>
      </c>
      <c r="X65" s="22"/>
      <c r="Y65" s="22"/>
      <c r="Z65" s="22"/>
      <c r="AA65" s="22"/>
      <c r="AB65" s="22" t="str">
        <f t="shared" si="10"/>
        <v/>
      </c>
      <c r="AC65" s="22" t="str">
        <f t="shared" si="11"/>
        <v/>
      </c>
    </row>
    <row r="66" spans="1:29" ht="15" x14ac:dyDescent="0.25">
      <c r="A66" s="33">
        <v>64</v>
      </c>
      <c r="B66" s="34" t="s">
        <v>125</v>
      </c>
      <c r="C66" s="34" t="s">
        <v>230</v>
      </c>
      <c r="D66" s="22"/>
      <c r="E66" s="22"/>
      <c r="F66" s="37">
        <v>0</v>
      </c>
      <c r="G66" s="37">
        <v>0</v>
      </c>
      <c r="H66" s="20">
        <f t="shared" si="13"/>
        <v>0</v>
      </c>
      <c r="I66" s="37"/>
      <c r="J66" s="37"/>
      <c r="K66" s="20" t="str">
        <f t="shared" si="14"/>
        <v/>
      </c>
      <c r="L66" s="20">
        <f t="shared" si="21"/>
        <v>0</v>
      </c>
      <c r="M66" s="37"/>
      <c r="N66" s="37"/>
      <c r="O66" s="20" t="str">
        <f t="shared" si="15"/>
        <v/>
      </c>
      <c r="P66" s="37"/>
      <c r="Q66" s="37"/>
      <c r="R66" s="20" t="str">
        <f t="shared" si="16"/>
        <v/>
      </c>
      <c r="S66" s="20" t="str">
        <f t="shared" si="9"/>
        <v/>
      </c>
      <c r="T66" s="28">
        <f t="shared" si="17"/>
        <v>0</v>
      </c>
      <c r="U66" s="21" t="str">
        <f t="shared" si="18"/>
        <v>F</v>
      </c>
      <c r="V66" s="29" t="str">
        <f t="shared" si="20"/>
        <v/>
      </c>
      <c r="W66" s="29">
        <f t="shared" si="19"/>
        <v>10</v>
      </c>
      <c r="X66" s="22"/>
      <c r="Y66" s="22"/>
      <c r="Z66" s="22"/>
      <c r="AA66" s="22"/>
      <c r="AB66" s="22" t="str">
        <f t="shared" si="10"/>
        <v/>
      </c>
      <c r="AC66" s="22" t="str">
        <f t="shared" si="11"/>
        <v/>
      </c>
    </row>
    <row r="67" spans="1:29" ht="15" x14ac:dyDescent="0.25">
      <c r="A67" s="33">
        <v>65</v>
      </c>
      <c r="B67" s="34" t="s">
        <v>126</v>
      </c>
      <c r="C67" s="34" t="s">
        <v>231</v>
      </c>
      <c r="D67" s="22"/>
      <c r="E67" s="22"/>
      <c r="F67" s="37"/>
      <c r="G67" s="37"/>
      <c r="H67" s="20" t="str">
        <f t="shared" si="13"/>
        <v/>
      </c>
      <c r="I67" s="37"/>
      <c r="J67" s="37"/>
      <c r="K67" s="20" t="str">
        <f t="shared" si="14"/>
        <v/>
      </c>
      <c r="L67" s="20" t="str">
        <f t="shared" si="21"/>
        <v/>
      </c>
      <c r="M67" s="37"/>
      <c r="N67" s="37"/>
      <c r="O67" s="20" t="str">
        <f t="shared" si="15"/>
        <v/>
      </c>
      <c r="P67" s="37"/>
      <c r="Q67" s="37"/>
      <c r="R67" s="20" t="str">
        <f t="shared" si="16"/>
        <v/>
      </c>
      <c r="S67" s="20" t="str">
        <f t="shared" si="9"/>
        <v/>
      </c>
      <c r="T67" s="28" t="str">
        <f t="shared" si="17"/>
        <v/>
      </c>
      <c r="U67" s="21" t="str">
        <f t="shared" si="18"/>
        <v>F</v>
      </c>
      <c r="V67" s="29" t="str">
        <f t="shared" si="20"/>
        <v/>
      </c>
      <c r="W67" s="29" t="str">
        <f t="shared" si="19"/>
        <v/>
      </c>
      <c r="X67" s="22"/>
      <c r="Y67" s="22"/>
      <c r="Z67" s="22"/>
      <c r="AA67" s="22"/>
      <c r="AB67" s="22" t="str">
        <f t="shared" si="10"/>
        <v/>
      </c>
      <c r="AC67" s="22" t="str">
        <f t="shared" si="11"/>
        <v/>
      </c>
    </row>
    <row r="68" spans="1:29" ht="15" x14ac:dyDescent="0.25">
      <c r="A68" s="33">
        <v>66</v>
      </c>
      <c r="B68" s="34" t="s">
        <v>127</v>
      </c>
      <c r="C68" s="34" t="s">
        <v>232</v>
      </c>
      <c r="D68" s="22"/>
      <c r="E68" s="22"/>
      <c r="F68" s="37"/>
      <c r="G68" s="37"/>
      <c r="H68" s="20" t="str">
        <f t="shared" ref="H68:H101" si="22">IF(AND(F68="",G68=""),"",SUM(F68,G68))</f>
        <v/>
      </c>
      <c r="I68" s="37"/>
      <c r="J68" s="37"/>
      <c r="K68" s="20" t="str">
        <f t="shared" ref="K68:K101" si="23">IF(AND(I68="",J68=""),"",SUM(I68,J68))</f>
        <v/>
      </c>
      <c r="L68" s="20" t="str">
        <f t="shared" ref="L68:L101" si="24">IF(AND(H68="",K68=""),"",MAX(H68,K68))</f>
        <v/>
      </c>
      <c r="M68" s="37"/>
      <c r="N68" s="37"/>
      <c r="O68" s="20" t="str">
        <f t="shared" ref="O68:O101" si="25">IF(AND(M68="",N68=""),"",SUM(M68,N68))</f>
        <v/>
      </c>
      <c r="P68" s="37"/>
      <c r="Q68" s="37"/>
      <c r="R68" s="20" t="str">
        <f t="shared" ref="R68:R101" si="26">IF(AND(P68="",Q68=""),"",SUM(P68,Q68))</f>
        <v/>
      </c>
      <c r="S68" s="20" t="str">
        <f t="shared" ref="S68:S107" si="27">IF(AND(O68="",R68="",AC68=""),"",MAX(O68,R68,AC68))</f>
        <v/>
      </c>
      <c r="T68" s="28" t="str">
        <f t="shared" ref="T68:T101" si="28">IF(AND(L68="",S68=""),"",SUM(L68,S68))</f>
        <v/>
      </c>
      <c r="U68" s="21" t="str">
        <f t="shared" ref="U68:U101" si="29">IF(AND(L68="",S68=""),"F",IF(T68&gt;79,"A",IF(T68&gt;69,"B",IF(T68&gt;59,"C",IF(T68&gt;49,"D",IF(T68&gt;39,"E","F"))))))</f>
        <v>F</v>
      </c>
      <c r="V68" s="29" t="str">
        <f t="shared" si="20"/>
        <v/>
      </c>
      <c r="W68" s="29" t="str">
        <f t="shared" ref="W68:W101" si="30">IF(L68="","",IF(S68&gt;40, SUM(L68,10),L68))</f>
        <v/>
      </c>
      <c r="X68" s="22"/>
      <c r="Y68" s="22"/>
      <c r="Z68" s="22"/>
      <c r="AA68" s="22"/>
      <c r="AB68" s="22" t="str">
        <f t="shared" ref="AB68:AB107" si="31">IF(AND(X68="",Z68=""),"",MAX(X68,Z68))</f>
        <v/>
      </c>
      <c r="AC68" s="22" t="str">
        <f t="shared" ref="AC68:AC107" si="32">IF(AND(Y68="",AA68=""),"",MAX(Y68,AA68))</f>
        <v/>
      </c>
    </row>
    <row r="69" spans="1:29" ht="15" x14ac:dyDescent="0.25">
      <c r="A69" s="33">
        <v>67</v>
      </c>
      <c r="B69" s="34" t="s">
        <v>128</v>
      </c>
      <c r="C69" s="34" t="s">
        <v>233</v>
      </c>
      <c r="D69" s="22"/>
      <c r="E69" s="22"/>
      <c r="F69" s="37">
        <v>6</v>
      </c>
      <c r="G69" s="37">
        <v>3</v>
      </c>
      <c r="H69" s="20">
        <f t="shared" si="22"/>
        <v>9</v>
      </c>
      <c r="I69" s="37">
        <v>0.5</v>
      </c>
      <c r="J69" s="37">
        <v>3</v>
      </c>
      <c r="K69" s="20">
        <f t="shared" si="23"/>
        <v>3.5</v>
      </c>
      <c r="L69" s="20">
        <f t="shared" si="24"/>
        <v>9</v>
      </c>
      <c r="M69" s="37">
        <v>0</v>
      </c>
      <c r="N69" s="37">
        <v>13</v>
      </c>
      <c r="O69" s="20">
        <f t="shared" si="25"/>
        <v>13</v>
      </c>
      <c r="P69" s="37"/>
      <c r="Q69" s="37"/>
      <c r="R69" s="20" t="str">
        <f t="shared" si="26"/>
        <v/>
      </c>
      <c r="S69" s="20">
        <f t="shared" si="27"/>
        <v>13</v>
      </c>
      <c r="T69" s="28">
        <f t="shared" si="28"/>
        <v>22</v>
      </c>
      <c r="U69" s="21" t="str">
        <f t="shared" si="29"/>
        <v>F</v>
      </c>
      <c r="V69" s="29">
        <f t="shared" si="20"/>
        <v>23</v>
      </c>
      <c r="W69" s="29">
        <f t="shared" si="30"/>
        <v>9</v>
      </c>
      <c r="X69" s="22">
        <v>2</v>
      </c>
      <c r="Y69" s="22"/>
      <c r="Z69" s="22"/>
      <c r="AA69" s="22"/>
      <c r="AB69" s="22">
        <f t="shared" si="31"/>
        <v>2</v>
      </c>
      <c r="AC69" s="22" t="str">
        <f t="shared" si="32"/>
        <v/>
      </c>
    </row>
    <row r="70" spans="1:29" ht="15" x14ac:dyDescent="0.25">
      <c r="A70" s="33">
        <v>68</v>
      </c>
      <c r="B70" s="34" t="s">
        <v>129</v>
      </c>
      <c r="C70" s="34" t="s">
        <v>234</v>
      </c>
      <c r="D70" s="22"/>
      <c r="E70" s="22"/>
      <c r="F70" s="37">
        <v>1</v>
      </c>
      <c r="G70" s="37">
        <v>5</v>
      </c>
      <c r="H70" s="20">
        <f t="shared" si="22"/>
        <v>6</v>
      </c>
      <c r="I70" s="37">
        <v>0</v>
      </c>
      <c r="J70" s="37">
        <v>0</v>
      </c>
      <c r="K70" s="20">
        <f t="shared" si="23"/>
        <v>0</v>
      </c>
      <c r="L70" s="20">
        <f t="shared" si="24"/>
        <v>6</v>
      </c>
      <c r="M70" s="37">
        <v>5</v>
      </c>
      <c r="N70" s="37">
        <v>14</v>
      </c>
      <c r="O70" s="20">
        <f t="shared" si="25"/>
        <v>19</v>
      </c>
      <c r="P70" s="37"/>
      <c r="Q70" s="37"/>
      <c r="R70" s="20" t="str">
        <f t="shared" si="26"/>
        <v/>
      </c>
      <c r="S70" s="20">
        <f t="shared" si="27"/>
        <v>19</v>
      </c>
      <c r="T70" s="28">
        <f t="shared" si="28"/>
        <v>25</v>
      </c>
      <c r="U70" s="21" t="str">
        <f t="shared" si="29"/>
        <v>F</v>
      </c>
      <c r="V70" s="29">
        <f t="shared" si="20"/>
        <v>29</v>
      </c>
      <c r="W70" s="29">
        <f t="shared" si="30"/>
        <v>6</v>
      </c>
      <c r="X70" s="22">
        <v>2</v>
      </c>
      <c r="Y70" s="22"/>
      <c r="Z70" s="22"/>
      <c r="AA70" s="22"/>
      <c r="AB70" s="22">
        <f t="shared" si="31"/>
        <v>2</v>
      </c>
      <c r="AC70" s="22" t="str">
        <f t="shared" si="32"/>
        <v/>
      </c>
    </row>
    <row r="71" spans="1:29" ht="15" x14ac:dyDescent="0.25">
      <c r="A71" s="33">
        <v>69</v>
      </c>
      <c r="B71" s="34" t="s">
        <v>130</v>
      </c>
      <c r="C71" s="34" t="s">
        <v>235</v>
      </c>
      <c r="D71" s="22"/>
      <c r="E71" s="22"/>
      <c r="F71" s="37"/>
      <c r="G71" s="37"/>
      <c r="H71" s="20" t="str">
        <f t="shared" si="22"/>
        <v/>
      </c>
      <c r="I71" s="37"/>
      <c r="J71" s="37"/>
      <c r="K71" s="20" t="str">
        <f t="shared" si="23"/>
        <v/>
      </c>
      <c r="L71" s="20" t="str">
        <f t="shared" si="24"/>
        <v/>
      </c>
      <c r="M71" s="37"/>
      <c r="N71" s="37"/>
      <c r="O71" s="20" t="str">
        <f t="shared" si="25"/>
        <v/>
      </c>
      <c r="P71" s="37"/>
      <c r="Q71" s="37"/>
      <c r="R71" s="20" t="str">
        <f t="shared" si="26"/>
        <v/>
      </c>
      <c r="S71" s="20" t="str">
        <f t="shared" si="27"/>
        <v/>
      </c>
      <c r="T71" s="28" t="str">
        <f t="shared" si="28"/>
        <v/>
      </c>
      <c r="U71" s="21" t="str">
        <f t="shared" si="29"/>
        <v>F</v>
      </c>
      <c r="V71" s="29" t="str">
        <f t="shared" si="20"/>
        <v/>
      </c>
      <c r="W71" s="29" t="str">
        <f t="shared" si="30"/>
        <v/>
      </c>
      <c r="X71" s="22"/>
      <c r="Y71" s="22"/>
      <c r="Z71" s="22"/>
      <c r="AA71" s="22"/>
      <c r="AB71" s="22" t="str">
        <f t="shared" si="31"/>
        <v/>
      </c>
      <c r="AC71" s="22" t="str">
        <f t="shared" si="32"/>
        <v/>
      </c>
    </row>
    <row r="72" spans="1:29" ht="15" x14ac:dyDescent="0.25">
      <c r="A72" s="33">
        <v>70</v>
      </c>
      <c r="B72" s="34" t="s">
        <v>131</v>
      </c>
      <c r="C72" s="34" t="s">
        <v>236</v>
      </c>
      <c r="D72" s="22"/>
      <c r="E72" s="22"/>
      <c r="F72" s="37"/>
      <c r="G72" s="37"/>
      <c r="H72" s="20" t="str">
        <f t="shared" si="22"/>
        <v/>
      </c>
      <c r="I72" s="37">
        <v>7.5</v>
      </c>
      <c r="J72" s="37">
        <v>5</v>
      </c>
      <c r="K72" s="20">
        <f t="shared" si="23"/>
        <v>12.5</v>
      </c>
      <c r="L72" s="20">
        <f t="shared" si="24"/>
        <v>12.5</v>
      </c>
      <c r="M72" s="37"/>
      <c r="N72" s="37"/>
      <c r="O72" s="20" t="str">
        <f t="shared" si="25"/>
        <v/>
      </c>
      <c r="P72" s="37">
        <v>3</v>
      </c>
      <c r="Q72" s="37">
        <v>4</v>
      </c>
      <c r="R72" s="20">
        <f t="shared" si="26"/>
        <v>7</v>
      </c>
      <c r="S72" s="20">
        <f t="shared" si="27"/>
        <v>7</v>
      </c>
      <c r="T72" s="28">
        <f t="shared" si="28"/>
        <v>19.5</v>
      </c>
      <c r="U72" s="21" t="str">
        <f t="shared" si="29"/>
        <v>F</v>
      </c>
      <c r="V72" s="29">
        <f t="shared" si="20"/>
        <v>17</v>
      </c>
      <c r="W72" s="29">
        <f t="shared" si="30"/>
        <v>12.5</v>
      </c>
      <c r="X72" s="22"/>
      <c r="Y72" s="22">
        <v>0</v>
      </c>
      <c r="Z72" s="22"/>
      <c r="AA72" s="22"/>
      <c r="AB72" s="22" t="str">
        <f t="shared" si="31"/>
        <v/>
      </c>
      <c r="AC72" s="22">
        <f t="shared" si="32"/>
        <v>0</v>
      </c>
    </row>
    <row r="73" spans="1:29" ht="15" x14ac:dyDescent="0.25">
      <c r="A73" s="33">
        <v>71</v>
      </c>
      <c r="B73" s="34" t="s">
        <v>132</v>
      </c>
      <c r="C73" s="34" t="s">
        <v>237</v>
      </c>
      <c r="D73" s="22"/>
      <c r="E73" s="22"/>
      <c r="F73" s="37"/>
      <c r="G73" s="37"/>
      <c r="H73" s="20" t="str">
        <f t="shared" si="22"/>
        <v/>
      </c>
      <c r="I73" s="37"/>
      <c r="J73" s="37"/>
      <c r="K73" s="20" t="str">
        <f t="shared" si="23"/>
        <v/>
      </c>
      <c r="L73" s="20" t="str">
        <f t="shared" si="24"/>
        <v/>
      </c>
      <c r="M73" s="37"/>
      <c r="N73" s="37"/>
      <c r="O73" s="20" t="str">
        <f t="shared" si="25"/>
        <v/>
      </c>
      <c r="P73" s="37"/>
      <c r="Q73" s="37"/>
      <c r="R73" s="20" t="str">
        <f t="shared" si="26"/>
        <v/>
      </c>
      <c r="S73" s="20" t="str">
        <f t="shared" si="27"/>
        <v/>
      </c>
      <c r="T73" s="28" t="str">
        <f t="shared" si="28"/>
        <v/>
      </c>
      <c r="U73" s="21" t="str">
        <f t="shared" si="29"/>
        <v>F</v>
      </c>
      <c r="V73" s="29" t="str">
        <f t="shared" si="20"/>
        <v/>
      </c>
      <c r="W73" s="29" t="str">
        <f t="shared" si="30"/>
        <v/>
      </c>
      <c r="X73" s="22"/>
      <c r="Y73" s="22"/>
      <c r="Z73" s="22"/>
      <c r="AA73" s="22"/>
      <c r="AB73" s="22" t="str">
        <f t="shared" si="31"/>
        <v/>
      </c>
      <c r="AC73" s="22" t="str">
        <f t="shared" si="32"/>
        <v/>
      </c>
    </row>
    <row r="74" spans="1:29" ht="15" x14ac:dyDescent="0.25">
      <c r="A74" s="33">
        <v>72</v>
      </c>
      <c r="B74" s="34" t="s">
        <v>133</v>
      </c>
      <c r="C74" s="34" t="s">
        <v>238</v>
      </c>
      <c r="D74" s="22"/>
      <c r="E74" s="22"/>
      <c r="F74" s="37"/>
      <c r="G74" s="37"/>
      <c r="H74" s="20" t="str">
        <f t="shared" si="22"/>
        <v/>
      </c>
      <c r="I74" s="37"/>
      <c r="J74" s="37"/>
      <c r="K74" s="20" t="str">
        <f t="shared" si="23"/>
        <v/>
      </c>
      <c r="L74" s="20" t="str">
        <f t="shared" si="24"/>
        <v/>
      </c>
      <c r="M74" s="37"/>
      <c r="N74" s="37"/>
      <c r="O74" s="20" t="str">
        <f t="shared" si="25"/>
        <v/>
      </c>
      <c r="P74" s="37"/>
      <c r="Q74" s="37"/>
      <c r="R74" s="20" t="str">
        <f t="shared" si="26"/>
        <v/>
      </c>
      <c r="S74" s="20" t="str">
        <f t="shared" si="27"/>
        <v/>
      </c>
      <c r="T74" s="28" t="str">
        <f t="shared" si="28"/>
        <v/>
      </c>
      <c r="U74" s="21" t="str">
        <f t="shared" si="29"/>
        <v>F</v>
      </c>
      <c r="V74" s="29" t="str">
        <f t="shared" si="20"/>
        <v/>
      </c>
      <c r="W74" s="29" t="str">
        <f t="shared" si="30"/>
        <v/>
      </c>
      <c r="X74" s="22"/>
      <c r="Y74" s="22"/>
      <c r="Z74" s="22"/>
      <c r="AA74" s="22"/>
      <c r="AB74" s="22" t="str">
        <f t="shared" si="31"/>
        <v/>
      </c>
      <c r="AC74" s="22" t="str">
        <f t="shared" si="32"/>
        <v/>
      </c>
    </row>
    <row r="75" spans="1:29" ht="15" x14ac:dyDescent="0.25">
      <c r="A75" s="33">
        <v>73</v>
      </c>
      <c r="B75" s="34" t="s">
        <v>134</v>
      </c>
      <c r="C75" s="34" t="s">
        <v>239</v>
      </c>
      <c r="D75" s="22"/>
      <c r="E75" s="22"/>
      <c r="F75" s="37"/>
      <c r="G75" s="37"/>
      <c r="H75" s="20" t="str">
        <f t="shared" si="22"/>
        <v/>
      </c>
      <c r="I75" s="37"/>
      <c r="J75" s="37"/>
      <c r="K75" s="20" t="str">
        <f t="shared" si="23"/>
        <v/>
      </c>
      <c r="L75" s="20" t="str">
        <f t="shared" si="24"/>
        <v/>
      </c>
      <c r="M75" s="37"/>
      <c r="N75" s="37"/>
      <c r="O75" s="20" t="str">
        <f t="shared" si="25"/>
        <v/>
      </c>
      <c r="P75" s="37"/>
      <c r="Q75" s="37"/>
      <c r="R75" s="20" t="str">
        <f t="shared" si="26"/>
        <v/>
      </c>
      <c r="S75" s="20" t="str">
        <f t="shared" si="27"/>
        <v/>
      </c>
      <c r="T75" s="28" t="str">
        <f t="shared" si="28"/>
        <v/>
      </c>
      <c r="U75" s="21" t="str">
        <f t="shared" si="29"/>
        <v>F</v>
      </c>
      <c r="V75" s="29" t="str">
        <f t="shared" si="20"/>
        <v/>
      </c>
      <c r="W75" s="29" t="str">
        <f t="shared" si="30"/>
        <v/>
      </c>
      <c r="X75" s="22"/>
      <c r="Y75" s="22"/>
      <c r="Z75" s="22"/>
      <c r="AA75" s="22"/>
      <c r="AB75" s="22" t="str">
        <f t="shared" si="31"/>
        <v/>
      </c>
      <c r="AC75" s="22" t="str">
        <f t="shared" si="32"/>
        <v/>
      </c>
    </row>
    <row r="76" spans="1:29" ht="15" x14ac:dyDescent="0.25">
      <c r="A76" s="33">
        <v>74</v>
      </c>
      <c r="B76" s="34" t="s">
        <v>135</v>
      </c>
      <c r="C76" s="34" t="s">
        <v>240</v>
      </c>
      <c r="D76" s="22"/>
      <c r="E76" s="22"/>
      <c r="F76" s="37">
        <v>11</v>
      </c>
      <c r="G76" s="37">
        <v>13</v>
      </c>
      <c r="H76" s="20">
        <f t="shared" si="22"/>
        <v>24</v>
      </c>
      <c r="I76" s="37"/>
      <c r="J76" s="37"/>
      <c r="K76" s="20" t="str">
        <f t="shared" si="23"/>
        <v/>
      </c>
      <c r="L76" s="20">
        <f t="shared" si="24"/>
        <v>24</v>
      </c>
      <c r="M76" s="37">
        <v>0</v>
      </c>
      <c r="N76" s="37">
        <v>5</v>
      </c>
      <c r="O76" s="20">
        <f t="shared" si="25"/>
        <v>5</v>
      </c>
      <c r="P76" s="37">
        <v>1</v>
      </c>
      <c r="Q76" s="37">
        <v>11</v>
      </c>
      <c r="R76" s="20">
        <f t="shared" si="26"/>
        <v>12</v>
      </c>
      <c r="S76" s="20">
        <f t="shared" si="27"/>
        <v>12</v>
      </c>
      <c r="T76" s="28">
        <f t="shared" si="28"/>
        <v>36</v>
      </c>
      <c r="U76" s="21" t="str">
        <f t="shared" si="29"/>
        <v>F</v>
      </c>
      <c r="V76" s="29">
        <f t="shared" si="20"/>
        <v>22</v>
      </c>
      <c r="W76" s="29">
        <f t="shared" si="30"/>
        <v>24</v>
      </c>
      <c r="X76" s="22"/>
      <c r="Y76" s="22">
        <v>8</v>
      </c>
      <c r="Z76" s="22"/>
      <c r="AA76" s="22"/>
      <c r="AB76" s="22" t="str">
        <f t="shared" si="31"/>
        <v/>
      </c>
      <c r="AC76" s="22">
        <f t="shared" si="32"/>
        <v>8</v>
      </c>
    </row>
    <row r="77" spans="1:29" ht="15" x14ac:dyDescent="0.25">
      <c r="A77" s="33">
        <v>75</v>
      </c>
      <c r="B77" s="34" t="s">
        <v>136</v>
      </c>
      <c r="C77" s="34" t="s">
        <v>241</v>
      </c>
      <c r="D77" s="22"/>
      <c r="E77" s="22"/>
      <c r="F77" s="37"/>
      <c r="G77" s="37"/>
      <c r="H77" s="20" t="str">
        <f t="shared" si="22"/>
        <v/>
      </c>
      <c r="I77" s="37"/>
      <c r="J77" s="37"/>
      <c r="K77" s="20" t="str">
        <f t="shared" si="23"/>
        <v/>
      </c>
      <c r="L77" s="20" t="str">
        <f t="shared" si="24"/>
        <v/>
      </c>
      <c r="M77" s="37"/>
      <c r="N77" s="37"/>
      <c r="O77" s="20" t="str">
        <f t="shared" si="25"/>
        <v/>
      </c>
      <c r="P77" s="37"/>
      <c r="Q77" s="37"/>
      <c r="R77" s="20" t="str">
        <f t="shared" si="26"/>
        <v/>
      </c>
      <c r="S77" s="20" t="str">
        <f t="shared" si="27"/>
        <v/>
      </c>
      <c r="T77" s="28" t="str">
        <f t="shared" si="28"/>
        <v/>
      </c>
      <c r="U77" s="21" t="str">
        <f t="shared" si="29"/>
        <v>F</v>
      </c>
      <c r="V77" s="29" t="str">
        <f t="shared" si="20"/>
        <v/>
      </c>
      <c r="W77" s="29" t="str">
        <f t="shared" si="30"/>
        <v/>
      </c>
      <c r="X77" s="22"/>
      <c r="Y77" s="22"/>
      <c r="Z77" s="22"/>
      <c r="AA77" s="22"/>
      <c r="AB77" s="22" t="str">
        <f t="shared" si="31"/>
        <v/>
      </c>
      <c r="AC77" s="22" t="str">
        <f t="shared" si="32"/>
        <v/>
      </c>
    </row>
    <row r="78" spans="1:29" ht="15" x14ac:dyDescent="0.25">
      <c r="A78" s="33">
        <v>76</v>
      </c>
      <c r="B78" s="34" t="s">
        <v>137</v>
      </c>
      <c r="C78" s="34" t="s">
        <v>242</v>
      </c>
      <c r="D78" s="22"/>
      <c r="E78" s="22"/>
      <c r="F78" s="37"/>
      <c r="G78" s="37"/>
      <c r="H78" s="20" t="str">
        <f t="shared" si="22"/>
        <v/>
      </c>
      <c r="I78" s="37"/>
      <c r="J78" s="37"/>
      <c r="K78" s="20" t="str">
        <f t="shared" si="23"/>
        <v/>
      </c>
      <c r="L78" s="20" t="str">
        <f t="shared" si="24"/>
        <v/>
      </c>
      <c r="M78" s="37"/>
      <c r="N78" s="37"/>
      <c r="O78" s="20" t="str">
        <f t="shared" si="25"/>
        <v/>
      </c>
      <c r="P78" s="37"/>
      <c r="Q78" s="37"/>
      <c r="R78" s="20" t="str">
        <f t="shared" si="26"/>
        <v/>
      </c>
      <c r="S78" s="20" t="str">
        <f t="shared" si="27"/>
        <v/>
      </c>
      <c r="T78" s="28" t="str">
        <f t="shared" si="28"/>
        <v/>
      </c>
      <c r="U78" s="21" t="str">
        <f t="shared" si="29"/>
        <v>F</v>
      </c>
      <c r="V78" s="29" t="str">
        <f t="shared" ref="V78:V107" si="33">IF(S78="","",IF(S78&lt;41,SUM(S78,10),S78))</f>
        <v/>
      </c>
      <c r="W78" s="29" t="str">
        <f t="shared" si="30"/>
        <v/>
      </c>
      <c r="X78" s="22"/>
      <c r="Y78" s="22"/>
      <c r="Z78" s="22"/>
      <c r="AA78" s="22"/>
      <c r="AB78" s="22" t="str">
        <f t="shared" si="31"/>
        <v/>
      </c>
      <c r="AC78" s="22" t="str">
        <f t="shared" si="32"/>
        <v/>
      </c>
    </row>
    <row r="79" spans="1:29" ht="15" x14ac:dyDescent="0.25">
      <c r="A79" s="33">
        <v>77</v>
      </c>
      <c r="B79" s="34" t="s">
        <v>138</v>
      </c>
      <c r="C79" s="34" t="s">
        <v>243</v>
      </c>
      <c r="D79" s="22"/>
      <c r="E79" s="22"/>
      <c r="F79" s="37">
        <v>0</v>
      </c>
      <c r="G79" s="37">
        <v>21</v>
      </c>
      <c r="H79" s="20">
        <f t="shared" si="22"/>
        <v>21</v>
      </c>
      <c r="I79" s="37"/>
      <c r="J79" s="37"/>
      <c r="K79" s="20" t="str">
        <f t="shared" si="23"/>
        <v/>
      </c>
      <c r="L79" s="20">
        <f t="shared" si="24"/>
        <v>21</v>
      </c>
      <c r="M79" s="37">
        <v>0</v>
      </c>
      <c r="N79" s="37">
        <v>10</v>
      </c>
      <c r="O79" s="20">
        <f t="shared" si="25"/>
        <v>10</v>
      </c>
      <c r="P79" s="37">
        <v>0</v>
      </c>
      <c r="Q79" s="37">
        <v>3</v>
      </c>
      <c r="R79" s="20">
        <f t="shared" si="26"/>
        <v>3</v>
      </c>
      <c r="S79" s="20">
        <f t="shared" si="27"/>
        <v>10</v>
      </c>
      <c r="T79" s="28">
        <f t="shared" si="28"/>
        <v>31</v>
      </c>
      <c r="U79" s="21" t="str">
        <f t="shared" si="29"/>
        <v>F</v>
      </c>
      <c r="V79" s="29">
        <f t="shared" si="33"/>
        <v>20</v>
      </c>
      <c r="W79" s="29">
        <f t="shared" si="30"/>
        <v>21</v>
      </c>
      <c r="X79" s="22"/>
      <c r="Y79" s="22">
        <v>0</v>
      </c>
      <c r="Z79" s="22"/>
      <c r="AA79" s="22"/>
      <c r="AB79" s="22" t="str">
        <f t="shared" si="31"/>
        <v/>
      </c>
      <c r="AC79" s="22">
        <f t="shared" si="32"/>
        <v>0</v>
      </c>
    </row>
    <row r="80" spans="1:29" ht="15" x14ac:dyDescent="0.25">
      <c r="A80" s="33">
        <v>78</v>
      </c>
      <c r="B80" s="34" t="s">
        <v>139</v>
      </c>
      <c r="C80" s="34" t="s">
        <v>244</v>
      </c>
      <c r="D80" s="22"/>
      <c r="E80" s="22"/>
      <c r="F80" s="37"/>
      <c r="G80" s="37"/>
      <c r="H80" s="20" t="str">
        <f t="shared" si="22"/>
        <v/>
      </c>
      <c r="I80" s="37"/>
      <c r="J80" s="37"/>
      <c r="K80" s="20" t="str">
        <f t="shared" si="23"/>
        <v/>
      </c>
      <c r="L80" s="20" t="str">
        <f t="shared" si="24"/>
        <v/>
      </c>
      <c r="M80" s="37"/>
      <c r="N80" s="37"/>
      <c r="O80" s="20" t="str">
        <f t="shared" si="25"/>
        <v/>
      </c>
      <c r="P80" s="37"/>
      <c r="Q80" s="37"/>
      <c r="R80" s="20" t="str">
        <f t="shared" si="26"/>
        <v/>
      </c>
      <c r="S80" s="20" t="str">
        <f t="shared" si="27"/>
        <v/>
      </c>
      <c r="T80" s="28" t="str">
        <f t="shared" si="28"/>
        <v/>
      </c>
      <c r="U80" s="21" t="str">
        <f t="shared" si="29"/>
        <v>F</v>
      </c>
      <c r="V80" s="29" t="str">
        <f t="shared" si="33"/>
        <v/>
      </c>
      <c r="W80" s="29" t="str">
        <f t="shared" si="30"/>
        <v/>
      </c>
      <c r="X80" s="22"/>
      <c r="Y80" s="22"/>
      <c r="Z80" s="22"/>
      <c r="AA80" s="22"/>
      <c r="AB80" s="22" t="str">
        <f t="shared" si="31"/>
        <v/>
      </c>
      <c r="AC80" s="22" t="str">
        <f t="shared" si="32"/>
        <v/>
      </c>
    </row>
    <row r="81" spans="1:29" ht="15" x14ac:dyDescent="0.25">
      <c r="A81" s="33">
        <v>79</v>
      </c>
      <c r="B81" s="34" t="s">
        <v>140</v>
      </c>
      <c r="C81" s="34" t="s">
        <v>245</v>
      </c>
      <c r="D81" s="22"/>
      <c r="E81" s="22"/>
      <c r="F81" s="37">
        <v>4</v>
      </c>
      <c r="G81" s="37">
        <v>7</v>
      </c>
      <c r="H81" s="20">
        <f t="shared" si="22"/>
        <v>11</v>
      </c>
      <c r="I81" s="37">
        <v>5.5</v>
      </c>
      <c r="J81" s="37">
        <v>2</v>
      </c>
      <c r="K81" s="20">
        <f t="shared" si="23"/>
        <v>7.5</v>
      </c>
      <c r="L81" s="20">
        <f t="shared" si="24"/>
        <v>11</v>
      </c>
      <c r="M81" s="37">
        <v>1</v>
      </c>
      <c r="N81" s="37">
        <v>0</v>
      </c>
      <c r="O81" s="20">
        <f t="shared" si="25"/>
        <v>1</v>
      </c>
      <c r="P81" s="37"/>
      <c r="Q81" s="37"/>
      <c r="R81" s="20" t="str">
        <f t="shared" si="26"/>
        <v/>
      </c>
      <c r="S81" s="20">
        <f t="shared" si="27"/>
        <v>1</v>
      </c>
      <c r="T81" s="28">
        <f t="shared" si="28"/>
        <v>12</v>
      </c>
      <c r="U81" s="21" t="str">
        <f t="shared" si="29"/>
        <v>F</v>
      </c>
      <c r="V81" s="29">
        <f t="shared" si="33"/>
        <v>11</v>
      </c>
      <c r="W81" s="29">
        <f t="shared" si="30"/>
        <v>11</v>
      </c>
      <c r="X81" s="22"/>
      <c r="Y81" s="22"/>
      <c r="Z81" s="22"/>
      <c r="AA81" s="22"/>
      <c r="AB81" s="22" t="str">
        <f t="shared" si="31"/>
        <v/>
      </c>
      <c r="AC81" s="22" t="str">
        <f t="shared" si="32"/>
        <v/>
      </c>
    </row>
    <row r="82" spans="1:29" ht="15" x14ac:dyDescent="0.25">
      <c r="A82" s="33">
        <v>80</v>
      </c>
      <c r="B82" s="34" t="s">
        <v>141</v>
      </c>
      <c r="C82" s="34" t="s">
        <v>246</v>
      </c>
      <c r="D82" s="22"/>
      <c r="E82" s="22"/>
      <c r="F82" s="37"/>
      <c r="G82" s="37"/>
      <c r="H82" s="20" t="str">
        <f t="shared" si="22"/>
        <v/>
      </c>
      <c r="I82" s="37"/>
      <c r="J82" s="37"/>
      <c r="K82" s="20" t="str">
        <f t="shared" si="23"/>
        <v/>
      </c>
      <c r="L82" s="20" t="str">
        <f t="shared" si="24"/>
        <v/>
      </c>
      <c r="M82" s="37"/>
      <c r="N82" s="37"/>
      <c r="O82" s="20" t="str">
        <f t="shared" si="25"/>
        <v/>
      </c>
      <c r="P82" s="37"/>
      <c r="Q82" s="37"/>
      <c r="R82" s="20" t="str">
        <f t="shared" si="26"/>
        <v/>
      </c>
      <c r="S82" s="20" t="str">
        <f t="shared" si="27"/>
        <v/>
      </c>
      <c r="T82" s="28" t="str">
        <f t="shared" si="28"/>
        <v/>
      </c>
      <c r="U82" s="21" t="str">
        <f t="shared" si="29"/>
        <v>F</v>
      </c>
      <c r="V82" s="29" t="str">
        <f t="shared" si="33"/>
        <v/>
      </c>
      <c r="W82" s="29" t="str">
        <f t="shared" si="30"/>
        <v/>
      </c>
      <c r="X82" s="22"/>
      <c r="Y82" s="22"/>
      <c r="Z82" s="22"/>
      <c r="AA82" s="22"/>
      <c r="AB82" s="22" t="str">
        <f t="shared" si="31"/>
        <v/>
      </c>
      <c r="AC82" s="22" t="str">
        <f t="shared" si="32"/>
        <v/>
      </c>
    </row>
    <row r="83" spans="1:29" ht="15" x14ac:dyDescent="0.25">
      <c r="A83" s="33">
        <v>81</v>
      </c>
      <c r="B83" s="34" t="s">
        <v>142</v>
      </c>
      <c r="C83" s="34" t="s">
        <v>247</v>
      </c>
      <c r="D83" s="22"/>
      <c r="E83" s="22"/>
      <c r="F83" s="37"/>
      <c r="G83" s="37"/>
      <c r="H83" s="20" t="str">
        <f t="shared" si="22"/>
        <v/>
      </c>
      <c r="I83" s="37"/>
      <c r="J83" s="37"/>
      <c r="K83" s="20" t="str">
        <f t="shared" si="23"/>
        <v/>
      </c>
      <c r="L83" s="20" t="str">
        <f t="shared" si="24"/>
        <v/>
      </c>
      <c r="M83" s="37"/>
      <c r="N83" s="37"/>
      <c r="O83" s="20" t="str">
        <f t="shared" si="25"/>
        <v/>
      </c>
      <c r="P83" s="37"/>
      <c r="Q83" s="37"/>
      <c r="R83" s="20" t="str">
        <f t="shared" si="26"/>
        <v/>
      </c>
      <c r="S83" s="20" t="str">
        <f t="shared" si="27"/>
        <v/>
      </c>
      <c r="T83" s="28" t="str">
        <f t="shared" si="28"/>
        <v/>
      </c>
      <c r="U83" s="21" t="str">
        <f t="shared" si="29"/>
        <v>F</v>
      </c>
      <c r="V83" s="29" t="str">
        <f t="shared" si="33"/>
        <v/>
      </c>
      <c r="W83" s="29" t="str">
        <f t="shared" si="30"/>
        <v/>
      </c>
      <c r="X83" s="22"/>
      <c r="Y83" s="22"/>
      <c r="Z83" s="22"/>
      <c r="AA83" s="22"/>
      <c r="AB83" s="22" t="str">
        <f t="shared" si="31"/>
        <v/>
      </c>
      <c r="AC83" s="22" t="str">
        <f t="shared" si="32"/>
        <v/>
      </c>
    </row>
    <row r="84" spans="1:29" ht="15" x14ac:dyDescent="0.25">
      <c r="A84" s="33">
        <v>82</v>
      </c>
      <c r="B84" s="34" t="s">
        <v>143</v>
      </c>
      <c r="C84" s="34" t="s">
        <v>248</v>
      </c>
      <c r="D84" s="22"/>
      <c r="E84" s="22"/>
      <c r="F84" s="37"/>
      <c r="G84" s="37"/>
      <c r="H84" s="20" t="str">
        <f t="shared" si="22"/>
        <v/>
      </c>
      <c r="I84" s="37">
        <v>0</v>
      </c>
      <c r="J84" s="37">
        <v>6</v>
      </c>
      <c r="K84" s="20">
        <f t="shared" si="23"/>
        <v>6</v>
      </c>
      <c r="L84" s="20">
        <f t="shared" si="24"/>
        <v>6</v>
      </c>
      <c r="M84" s="37"/>
      <c r="N84" s="37"/>
      <c r="O84" s="20" t="str">
        <f t="shared" si="25"/>
        <v/>
      </c>
      <c r="P84" s="37"/>
      <c r="Q84" s="37"/>
      <c r="R84" s="20" t="str">
        <f t="shared" si="26"/>
        <v/>
      </c>
      <c r="S84" s="20" t="str">
        <f t="shared" si="27"/>
        <v/>
      </c>
      <c r="T84" s="28">
        <f t="shared" si="28"/>
        <v>6</v>
      </c>
      <c r="U84" s="21" t="str">
        <f t="shared" si="29"/>
        <v>F</v>
      </c>
      <c r="V84" s="29" t="str">
        <f t="shared" si="33"/>
        <v/>
      </c>
      <c r="W84" s="29">
        <f t="shared" si="30"/>
        <v>16</v>
      </c>
      <c r="X84" s="22">
        <v>4</v>
      </c>
      <c r="Y84" s="22"/>
      <c r="Z84" s="22"/>
      <c r="AA84" s="22"/>
      <c r="AB84" s="22">
        <f t="shared" si="31"/>
        <v>4</v>
      </c>
      <c r="AC84" s="22" t="str">
        <f t="shared" si="32"/>
        <v/>
      </c>
    </row>
    <row r="85" spans="1:29" ht="15" x14ac:dyDescent="0.25">
      <c r="A85" s="33">
        <v>83</v>
      </c>
      <c r="B85" s="34" t="s">
        <v>144</v>
      </c>
      <c r="C85" s="34" t="s">
        <v>249</v>
      </c>
      <c r="D85" s="22"/>
      <c r="E85" s="22"/>
      <c r="F85" s="37">
        <v>3</v>
      </c>
      <c r="G85" s="37">
        <v>9</v>
      </c>
      <c r="H85" s="20">
        <f t="shared" si="22"/>
        <v>12</v>
      </c>
      <c r="I85" s="37">
        <v>0</v>
      </c>
      <c r="J85" s="37">
        <v>10</v>
      </c>
      <c r="K85" s="20">
        <f t="shared" si="23"/>
        <v>10</v>
      </c>
      <c r="L85" s="20">
        <f t="shared" si="24"/>
        <v>12</v>
      </c>
      <c r="M85" s="37"/>
      <c r="N85" s="37"/>
      <c r="O85" s="20" t="str">
        <f t="shared" si="25"/>
        <v/>
      </c>
      <c r="P85" s="37"/>
      <c r="Q85" s="37"/>
      <c r="R85" s="20" t="str">
        <f t="shared" si="26"/>
        <v/>
      </c>
      <c r="S85" s="20">
        <f t="shared" si="27"/>
        <v>0</v>
      </c>
      <c r="T85" s="28">
        <f t="shared" si="28"/>
        <v>12</v>
      </c>
      <c r="U85" s="21" t="str">
        <f t="shared" si="29"/>
        <v>F</v>
      </c>
      <c r="V85" s="29">
        <f t="shared" si="33"/>
        <v>10</v>
      </c>
      <c r="W85" s="29">
        <f t="shared" si="30"/>
        <v>12</v>
      </c>
      <c r="X85" s="22">
        <v>3</v>
      </c>
      <c r="Y85" s="22">
        <v>0</v>
      </c>
      <c r="Z85" s="22"/>
      <c r="AA85" s="22"/>
      <c r="AB85" s="22">
        <f t="shared" si="31"/>
        <v>3</v>
      </c>
      <c r="AC85" s="22">
        <f t="shared" si="32"/>
        <v>0</v>
      </c>
    </row>
    <row r="86" spans="1:29" ht="15" x14ac:dyDescent="0.25">
      <c r="A86" s="33">
        <v>84</v>
      </c>
      <c r="B86" s="34" t="s">
        <v>145</v>
      </c>
      <c r="C86" s="34" t="s">
        <v>250</v>
      </c>
      <c r="D86" s="22"/>
      <c r="E86" s="22"/>
      <c r="F86" s="37"/>
      <c r="G86" s="37"/>
      <c r="H86" s="20" t="str">
        <f t="shared" si="22"/>
        <v/>
      </c>
      <c r="I86" s="37"/>
      <c r="J86" s="37"/>
      <c r="K86" s="20" t="str">
        <f t="shared" si="23"/>
        <v/>
      </c>
      <c r="L86" s="20" t="str">
        <f t="shared" si="24"/>
        <v/>
      </c>
      <c r="M86" s="37"/>
      <c r="N86" s="37"/>
      <c r="O86" s="20" t="str">
        <f t="shared" si="25"/>
        <v/>
      </c>
      <c r="P86" s="37"/>
      <c r="Q86" s="37"/>
      <c r="R86" s="20" t="str">
        <f t="shared" si="26"/>
        <v/>
      </c>
      <c r="S86" s="20" t="str">
        <f t="shared" si="27"/>
        <v/>
      </c>
      <c r="T86" s="28" t="str">
        <f t="shared" si="28"/>
        <v/>
      </c>
      <c r="U86" s="21" t="str">
        <f t="shared" si="29"/>
        <v>F</v>
      </c>
      <c r="V86" s="29" t="str">
        <f t="shared" si="33"/>
        <v/>
      </c>
      <c r="W86" s="29" t="str">
        <f t="shared" si="30"/>
        <v/>
      </c>
      <c r="X86" s="22"/>
      <c r="Y86" s="22"/>
      <c r="Z86" s="22"/>
      <c r="AA86" s="22"/>
      <c r="AB86" s="22" t="str">
        <f t="shared" si="31"/>
        <v/>
      </c>
      <c r="AC86" s="22" t="str">
        <f t="shared" si="32"/>
        <v/>
      </c>
    </row>
    <row r="87" spans="1:29" ht="15" x14ac:dyDescent="0.25">
      <c r="A87" s="33">
        <v>85</v>
      </c>
      <c r="B87" s="34" t="s">
        <v>146</v>
      </c>
      <c r="C87" s="34" t="s">
        <v>251</v>
      </c>
      <c r="D87" s="22"/>
      <c r="E87" s="22"/>
      <c r="F87" s="37"/>
      <c r="G87" s="37"/>
      <c r="H87" s="20" t="str">
        <f t="shared" si="22"/>
        <v/>
      </c>
      <c r="I87" s="37"/>
      <c r="J87" s="37"/>
      <c r="K87" s="20" t="str">
        <f t="shared" si="23"/>
        <v/>
      </c>
      <c r="L87" s="20" t="str">
        <f t="shared" si="24"/>
        <v/>
      </c>
      <c r="M87" s="37"/>
      <c r="N87" s="37"/>
      <c r="O87" s="20" t="str">
        <f t="shared" si="25"/>
        <v/>
      </c>
      <c r="P87" s="37"/>
      <c r="Q87" s="37"/>
      <c r="R87" s="20" t="str">
        <f t="shared" si="26"/>
        <v/>
      </c>
      <c r="S87" s="20" t="str">
        <f t="shared" si="27"/>
        <v/>
      </c>
      <c r="T87" s="28" t="str">
        <f t="shared" si="28"/>
        <v/>
      </c>
      <c r="U87" s="21" t="str">
        <f t="shared" si="29"/>
        <v>F</v>
      </c>
      <c r="V87" s="29" t="str">
        <f t="shared" si="33"/>
        <v/>
      </c>
      <c r="W87" s="29" t="str">
        <f t="shared" si="30"/>
        <v/>
      </c>
      <c r="X87" s="22"/>
      <c r="Y87" s="22"/>
      <c r="Z87" s="22"/>
      <c r="AA87" s="22"/>
      <c r="AB87" s="22" t="str">
        <f t="shared" si="31"/>
        <v/>
      </c>
      <c r="AC87" s="22" t="str">
        <f t="shared" si="32"/>
        <v/>
      </c>
    </row>
    <row r="88" spans="1:29" ht="15" x14ac:dyDescent="0.25">
      <c r="A88" s="33">
        <v>86</v>
      </c>
      <c r="B88" s="34" t="s">
        <v>147</v>
      </c>
      <c r="C88" s="34" t="s">
        <v>252</v>
      </c>
      <c r="D88" s="22"/>
      <c r="E88" s="22"/>
      <c r="F88" s="37"/>
      <c r="G88" s="37"/>
      <c r="H88" s="20" t="str">
        <f t="shared" si="22"/>
        <v/>
      </c>
      <c r="I88" s="37"/>
      <c r="J88" s="37"/>
      <c r="K88" s="20" t="str">
        <f t="shared" si="23"/>
        <v/>
      </c>
      <c r="L88" s="20" t="str">
        <f t="shared" si="24"/>
        <v/>
      </c>
      <c r="M88" s="37"/>
      <c r="N88" s="37"/>
      <c r="O88" s="20" t="str">
        <f t="shared" si="25"/>
        <v/>
      </c>
      <c r="P88" s="37"/>
      <c r="Q88" s="37"/>
      <c r="R88" s="20" t="str">
        <f t="shared" si="26"/>
        <v/>
      </c>
      <c r="S88" s="20" t="str">
        <f t="shared" si="27"/>
        <v/>
      </c>
      <c r="T88" s="28" t="str">
        <f t="shared" si="28"/>
        <v/>
      </c>
      <c r="U88" s="21" t="str">
        <f t="shared" si="29"/>
        <v>F</v>
      </c>
      <c r="V88" s="29" t="str">
        <f t="shared" si="33"/>
        <v/>
      </c>
      <c r="W88" s="29" t="str">
        <f t="shared" si="30"/>
        <v/>
      </c>
      <c r="X88" s="22"/>
      <c r="Y88" s="22"/>
      <c r="Z88" s="22"/>
      <c r="AA88" s="22"/>
      <c r="AB88" s="22" t="str">
        <f t="shared" si="31"/>
        <v/>
      </c>
      <c r="AC88" s="22" t="str">
        <f t="shared" si="32"/>
        <v/>
      </c>
    </row>
    <row r="89" spans="1:29" ht="15" x14ac:dyDescent="0.25">
      <c r="A89" s="33">
        <v>87</v>
      </c>
      <c r="B89" s="34" t="s">
        <v>148</v>
      </c>
      <c r="C89" s="34" t="s">
        <v>253</v>
      </c>
      <c r="D89" s="22"/>
      <c r="E89" s="22"/>
      <c r="F89" s="37"/>
      <c r="G89" s="37"/>
      <c r="H89" s="20" t="str">
        <f t="shared" si="22"/>
        <v/>
      </c>
      <c r="I89" s="37"/>
      <c r="J89" s="37"/>
      <c r="K89" s="20" t="str">
        <f t="shared" si="23"/>
        <v/>
      </c>
      <c r="L89" s="20" t="str">
        <f t="shared" si="24"/>
        <v/>
      </c>
      <c r="M89" s="37"/>
      <c r="N89" s="37"/>
      <c r="O89" s="20" t="str">
        <f t="shared" si="25"/>
        <v/>
      </c>
      <c r="P89" s="37"/>
      <c r="Q89" s="37"/>
      <c r="R89" s="20" t="str">
        <f t="shared" si="26"/>
        <v/>
      </c>
      <c r="S89" s="20" t="str">
        <f t="shared" si="27"/>
        <v/>
      </c>
      <c r="T89" s="28" t="str">
        <f t="shared" si="28"/>
        <v/>
      </c>
      <c r="U89" s="21" t="str">
        <f t="shared" si="29"/>
        <v>F</v>
      </c>
      <c r="V89" s="29" t="str">
        <f t="shared" si="33"/>
        <v/>
      </c>
      <c r="W89" s="29" t="str">
        <f t="shared" si="30"/>
        <v/>
      </c>
      <c r="X89" s="22"/>
      <c r="Y89" s="22"/>
      <c r="Z89" s="22"/>
      <c r="AA89" s="22"/>
      <c r="AB89" s="22" t="str">
        <f t="shared" si="31"/>
        <v/>
      </c>
      <c r="AC89" s="22" t="str">
        <f t="shared" si="32"/>
        <v/>
      </c>
    </row>
    <row r="90" spans="1:29" ht="15" x14ac:dyDescent="0.25">
      <c r="A90" s="33">
        <v>88</v>
      </c>
      <c r="B90" s="34" t="s">
        <v>149</v>
      </c>
      <c r="C90" s="34" t="s">
        <v>254</v>
      </c>
      <c r="D90" s="22"/>
      <c r="E90" s="22"/>
      <c r="F90" s="37"/>
      <c r="G90" s="37"/>
      <c r="H90" s="20" t="str">
        <f t="shared" si="22"/>
        <v/>
      </c>
      <c r="I90" s="37">
        <v>0</v>
      </c>
      <c r="J90" s="37">
        <v>0</v>
      </c>
      <c r="K90" s="20">
        <f t="shared" si="23"/>
        <v>0</v>
      </c>
      <c r="L90" s="20">
        <f t="shared" si="24"/>
        <v>0</v>
      </c>
      <c r="M90" s="37"/>
      <c r="N90" s="37"/>
      <c r="O90" s="20" t="str">
        <f t="shared" si="25"/>
        <v/>
      </c>
      <c r="P90" s="37"/>
      <c r="Q90" s="37"/>
      <c r="R90" s="20" t="str">
        <f t="shared" si="26"/>
        <v/>
      </c>
      <c r="S90" s="20" t="str">
        <f t="shared" si="27"/>
        <v/>
      </c>
      <c r="T90" s="28">
        <f t="shared" si="28"/>
        <v>0</v>
      </c>
      <c r="U90" s="21" t="str">
        <f t="shared" si="29"/>
        <v>F</v>
      </c>
      <c r="V90" s="29" t="str">
        <f t="shared" si="33"/>
        <v/>
      </c>
      <c r="W90" s="29">
        <f t="shared" si="30"/>
        <v>10</v>
      </c>
      <c r="X90" s="22">
        <v>2</v>
      </c>
      <c r="Y90" s="22"/>
      <c r="Z90" s="22"/>
      <c r="AA90" s="22"/>
      <c r="AB90" s="22">
        <f t="shared" si="31"/>
        <v>2</v>
      </c>
      <c r="AC90" s="22" t="str">
        <f t="shared" si="32"/>
        <v/>
      </c>
    </row>
    <row r="91" spans="1:29" ht="15" x14ac:dyDescent="0.25">
      <c r="A91" s="33">
        <v>89</v>
      </c>
      <c r="B91" s="34" t="s">
        <v>150</v>
      </c>
      <c r="C91" s="34" t="s">
        <v>255</v>
      </c>
      <c r="D91" s="22"/>
      <c r="E91" s="22"/>
      <c r="F91" s="37"/>
      <c r="G91" s="37"/>
      <c r="H91" s="20" t="str">
        <f t="shared" si="22"/>
        <v/>
      </c>
      <c r="I91" s="37"/>
      <c r="J91" s="37"/>
      <c r="K91" s="20" t="str">
        <f t="shared" si="23"/>
        <v/>
      </c>
      <c r="L91" s="20" t="str">
        <f t="shared" si="24"/>
        <v/>
      </c>
      <c r="M91" s="37"/>
      <c r="N91" s="37"/>
      <c r="O91" s="20" t="str">
        <f t="shared" si="25"/>
        <v/>
      </c>
      <c r="P91" s="37"/>
      <c r="Q91" s="37"/>
      <c r="R91" s="20" t="str">
        <f t="shared" si="26"/>
        <v/>
      </c>
      <c r="S91" s="20" t="str">
        <f t="shared" si="27"/>
        <v/>
      </c>
      <c r="T91" s="28" t="str">
        <f t="shared" si="28"/>
        <v/>
      </c>
      <c r="U91" s="21" t="str">
        <f t="shared" si="29"/>
        <v>F</v>
      </c>
      <c r="V91" s="29" t="str">
        <f t="shared" si="33"/>
        <v/>
      </c>
      <c r="W91" s="29" t="str">
        <f t="shared" si="30"/>
        <v/>
      </c>
      <c r="X91" s="22"/>
      <c r="Y91" s="22"/>
      <c r="Z91" s="22"/>
      <c r="AA91" s="22"/>
      <c r="AB91" s="22" t="str">
        <f t="shared" si="31"/>
        <v/>
      </c>
      <c r="AC91" s="22" t="str">
        <f t="shared" si="32"/>
        <v/>
      </c>
    </row>
    <row r="92" spans="1:29" ht="15" x14ac:dyDescent="0.25">
      <c r="A92" s="33">
        <v>90</v>
      </c>
      <c r="B92" s="34" t="s">
        <v>151</v>
      </c>
      <c r="C92" s="34" t="s">
        <v>256</v>
      </c>
      <c r="D92" s="22"/>
      <c r="E92" s="22"/>
      <c r="F92" s="37"/>
      <c r="G92" s="37"/>
      <c r="H92" s="20" t="str">
        <f t="shared" si="22"/>
        <v/>
      </c>
      <c r="I92" s="37"/>
      <c r="J92" s="37"/>
      <c r="K92" s="20" t="str">
        <f t="shared" si="23"/>
        <v/>
      </c>
      <c r="L92" s="20" t="str">
        <f t="shared" si="24"/>
        <v/>
      </c>
      <c r="M92" s="37"/>
      <c r="N92" s="37"/>
      <c r="O92" s="20" t="str">
        <f t="shared" si="25"/>
        <v/>
      </c>
      <c r="P92" s="37"/>
      <c r="Q92" s="37"/>
      <c r="R92" s="20" t="str">
        <f t="shared" si="26"/>
        <v/>
      </c>
      <c r="S92" s="20" t="str">
        <f t="shared" si="27"/>
        <v/>
      </c>
      <c r="T92" s="28" t="str">
        <f t="shared" si="28"/>
        <v/>
      </c>
      <c r="U92" s="21" t="str">
        <f t="shared" si="29"/>
        <v>F</v>
      </c>
      <c r="V92" s="29" t="str">
        <f t="shared" si="33"/>
        <v/>
      </c>
      <c r="W92" s="29" t="str">
        <f t="shared" si="30"/>
        <v/>
      </c>
      <c r="X92" s="22"/>
      <c r="Y92" s="22"/>
      <c r="Z92" s="22"/>
      <c r="AA92" s="22"/>
      <c r="AB92" s="22" t="str">
        <f t="shared" si="31"/>
        <v/>
      </c>
      <c r="AC92" s="22" t="str">
        <f t="shared" si="32"/>
        <v/>
      </c>
    </row>
    <row r="93" spans="1:29" ht="15" x14ac:dyDescent="0.25">
      <c r="A93" s="33">
        <v>91</v>
      </c>
      <c r="B93" s="34" t="s">
        <v>152</v>
      </c>
      <c r="C93" s="34" t="s">
        <v>257</v>
      </c>
      <c r="D93" s="22"/>
      <c r="E93" s="22"/>
      <c r="F93" s="37"/>
      <c r="G93" s="37"/>
      <c r="H93" s="20" t="str">
        <f t="shared" si="22"/>
        <v/>
      </c>
      <c r="I93" s="37">
        <v>0</v>
      </c>
      <c r="J93" s="37">
        <v>0</v>
      </c>
      <c r="K93" s="20">
        <f t="shared" si="23"/>
        <v>0</v>
      </c>
      <c r="L93" s="20">
        <f t="shared" si="24"/>
        <v>0</v>
      </c>
      <c r="M93" s="37"/>
      <c r="N93" s="37"/>
      <c r="O93" s="20" t="str">
        <f t="shared" si="25"/>
        <v/>
      </c>
      <c r="P93" s="37"/>
      <c r="Q93" s="37"/>
      <c r="R93" s="20" t="str">
        <f t="shared" si="26"/>
        <v/>
      </c>
      <c r="S93" s="20" t="str">
        <f t="shared" si="27"/>
        <v/>
      </c>
      <c r="T93" s="28">
        <f t="shared" si="28"/>
        <v>0</v>
      </c>
      <c r="U93" s="21" t="str">
        <f t="shared" si="29"/>
        <v>F</v>
      </c>
      <c r="V93" s="29" t="str">
        <f t="shared" si="33"/>
        <v/>
      </c>
      <c r="W93" s="29">
        <f t="shared" si="30"/>
        <v>10</v>
      </c>
      <c r="X93" s="22"/>
      <c r="Y93" s="22"/>
      <c r="Z93" s="22"/>
      <c r="AA93" s="22"/>
      <c r="AB93" s="22" t="str">
        <f t="shared" si="31"/>
        <v/>
      </c>
      <c r="AC93" s="22" t="str">
        <f t="shared" si="32"/>
        <v/>
      </c>
    </row>
    <row r="94" spans="1:29" ht="15" x14ac:dyDescent="0.25">
      <c r="A94" s="33">
        <v>92</v>
      </c>
      <c r="B94" s="34" t="s">
        <v>153</v>
      </c>
      <c r="C94" s="34" t="s">
        <v>258</v>
      </c>
      <c r="D94" s="22"/>
      <c r="E94" s="22"/>
      <c r="F94" s="37">
        <v>4</v>
      </c>
      <c r="G94" s="37">
        <v>7</v>
      </c>
      <c r="H94" s="20">
        <f t="shared" si="22"/>
        <v>11</v>
      </c>
      <c r="I94" s="37">
        <v>3</v>
      </c>
      <c r="J94" s="37">
        <v>11</v>
      </c>
      <c r="K94" s="20">
        <f t="shared" si="23"/>
        <v>14</v>
      </c>
      <c r="L94" s="20">
        <f t="shared" si="24"/>
        <v>14</v>
      </c>
      <c r="M94" s="37"/>
      <c r="N94" s="37"/>
      <c r="O94" s="20" t="str">
        <f t="shared" si="25"/>
        <v/>
      </c>
      <c r="P94" s="37">
        <v>1</v>
      </c>
      <c r="Q94" s="37">
        <v>9</v>
      </c>
      <c r="R94" s="20">
        <f t="shared" si="26"/>
        <v>10</v>
      </c>
      <c r="S94" s="20">
        <f t="shared" si="27"/>
        <v>10</v>
      </c>
      <c r="T94" s="28">
        <f t="shared" si="28"/>
        <v>24</v>
      </c>
      <c r="U94" s="21" t="str">
        <f t="shared" si="29"/>
        <v>F</v>
      </c>
      <c r="V94" s="29">
        <f t="shared" si="33"/>
        <v>20</v>
      </c>
      <c r="W94" s="29">
        <f t="shared" si="30"/>
        <v>14</v>
      </c>
      <c r="X94" s="22"/>
      <c r="Y94" s="22"/>
      <c r="Z94" s="22"/>
      <c r="AA94" s="22"/>
      <c r="AB94" s="22" t="str">
        <f t="shared" si="31"/>
        <v/>
      </c>
      <c r="AC94" s="22" t="str">
        <f t="shared" si="32"/>
        <v/>
      </c>
    </row>
    <row r="95" spans="1:29" ht="15" x14ac:dyDescent="0.25">
      <c r="A95" s="33">
        <v>93</v>
      </c>
      <c r="B95" s="34" t="s">
        <v>154</v>
      </c>
      <c r="C95" s="34" t="s">
        <v>259</v>
      </c>
      <c r="D95" s="22"/>
      <c r="E95" s="22"/>
      <c r="F95" s="37">
        <v>0</v>
      </c>
      <c r="G95" s="37">
        <v>3</v>
      </c>
      <c r="H95" s="20">
        <f t="shared" si="22"/>
        <v>3</v>
      </c>
      <c r="I95" s="37">
        <v>0</v>
      </c>
      <c r="J95" s="37">
        <v>5</v>
      </c>
      <c r="K95" s="20">
        <f t="shared" si="23"/>
        <v>5</v>
      </c>
      <c r="L95" s="20">
        <f t="shared" si="24"/>
        <v>5</v>
      </c>
      <c r="M95" s="37"/>
      <c r="N95" s="37"/>
      <c r="O95" s="20" t="str">
        <f t="shared" si="25"/>
        <v/>
      </c>
      <c r="P95" s="37"/>
      <c r="Q95" s="37"/>
      <c r="R95" s="20" t="str">
        <f t="shared" si="26"/>
        <v/>
      </c>
      <c r="S95" s="20" t="str">
        <f t="shared" si="27"/>
        <v/>
      </c>
      <c r="T95" s="28">
        <f t="shared" si="28"/>
        <v>5</v>
      </c>
      <c r="U95" s="21" t="str">
        <f t="shared" si="29"/>
        <v>F</v>
      </c>
      <c r="V95" s="29" t="str">
        <f t="shared" si="33"/>
        <v/>
      </c>
      <c r="W95" s="29">
        <f t="shared" si="30"/>
        <v>15</v>
      </c>
      <c r="X95" s="22"/>
      <c r="Y95" s="22"/>
      <c r="Z95" s="22"/>
      <c r="AA95" s="22"/>
      <c r="AB95" s="22" t="str">
        <f t="shared" si="31"/>
        <v/>
      </c>
      <c r="AC95" s="22" t="str">
        <f t="shared" si="32"/>
        <v/>
      </c>
    </row>
    <row r="96" spans="1:29" ht="15" x14ac:dyDescent="0.25">
      <c r="A96" s="33">
        <v>94</v>
      </c>
      <c r="B96" s="34" t="s">
        <v>155</v>
      </c>
      <c r="C96" s="34" t="s">
        <v>260</v>
      </c>
      <c r="D96" s="22"/>
      <c r="E96" s="22"/>
      <c r="F96" s="37"/>
      <c r="G96" s="37"/>
      <c r="H96" s="20" t="str">
        <f t="shared" si="22"/>
        <v/>
      </c>
      <c r="I96" s="37"/>
      <c r="J96" s="37"/>
      <c r="K96" s="20" t="str">
        <f t="shared" si="23"/>
        <v/>
      </c>
      <c r="L96" s="20" t="str">
        <f t="shared" si="24"/>
        <v/>
      </c>
      <c r="M96" s="37"/>
      <c r="N96" s="37"/>
      <c r="O96" s="20" t="str">
        <f t="shared" si="25"/>
        <v/>
      </c>
      <c r="P96" s="37"/>
      <c r="Q96" s="37"/>
      <c r="R96" s="20" t="str">
        <f t="shared" si="26"/>
        <v/>
      </c>
      <c r="S96" s="20" t="str">
        <f t="shared" si="27"/>
        <v/>
      </c>
      <c r="T96" s="28" t="str">
        <f t="shared" si="28"/>
        <v/>
      </c>
      <c r="U96" s="21" t="str">
        <f t="shared" si="29"/>
        <v>F</v>
      </c>
      <c r="V96" s="29" t="str">
        <f t="shared" si="33"/>
        <v/>
      </c>
      <c r="W96" s="29" t="str">
        <f t="shared" si="30"/>
        <v/>
      </c>
      <c r="X96" s="22"/>
      <c r="Y96" s="22"/>
      <c r="Z96" s="22"/>
      <c r="AA96" s="22"/>
      <c r="AB96" s="22" t="str">
        <f t="shared" si="31"/>
        <v/>
      </c>
      <c r="AC96" s="22" t="str">
        <f t="shared" si="32"/>
        <v/>
      </c>
    </row>
    <row r="97" spans="1:29" ht="15" x14ac:dyDescent="0.25">
      <c r="A97" s="33">
        <v>95</v>
      </c>
      <c r="B97" s="34" t="s">
        <v>156</v>
      </c>
      <c r="C97" s="34" t="s">
        <v>261</v>
      </c>
      <c r="D97" s="22"/>
      <c r="E97" s="22"/>
      <c r="F97" s="37"/>
      <c r="G97" s="37"/>
      <c r="H97" s="20" t="str">
        <f t="shared" si="22"/>
        <v/>
      </c>
      <c r="I97" s="37"/>
      <c r="J97" s="37"/>
      <c r="K97" s="20" t="str">
        <f t="shared" si="23"/>
        <v/>
      </c>
      <c r="L97" s="20" t="str">
        <f t="shared" si="24"/>
        <v/>
      </c>
      <c r="M97" s="37"/>
      <c r="N97" s="37"/>
      <c r="O97" s="20" t="str">
        <f t="shared" si="25"/>
        <v/>
      </c>
      <c r="P97" s="37"/>
      <c r="Q97" s="37"/>
      <c r="R97" s="20" t="str">
        <f t="shared" si="26"/>
        <v/>
      </c>
      <c r="S97" s="20" t="str">
        <f t="shared" si="27"/>
        <v/>
      </c>
      <c r="T97" s="28" t="str">
        <f t="shared" si="28"/>
        <v/>
      </c>
      <c r="U97" s="21" t="str">
        <f t="shared" si="29"/>
        <v>F</v>
      </c>
      <c r="V97" s="29" t="str">
        <f t="shared" si="33"/>
        <v/>
      </c>
      <c r="W97" s="29" t="str">
        <f t="shared" si="30"/>
        <v/>
      </c>
      <c r="X97" s="22"/>
      <c r="Y97" s="22"/>
      <c r="Z97" s="22"/>
      <c r="AA97" s="22"/>
      <c r="AB97" s="22" t="str">
        <f t="shared" si="31"/>
        <v/>
      </c>
      <c r="AC97" s="22" t="str">
        <f t="shared" si="32"/>
        <v/>
      </c>
    </row>
    <row r="98" spans="1:29" ht="15" x14ac:dyDescent="0.25">
      <c r="A98" s="33">
        <v>96</v>
      </c>
      <c r="B98" s="34" t="s">
        <v>157</v>
      </c>
      <c r="C98" s="34" t="s">
        <v>262</v>
      </c>
      <c r="D98" s="22"/>
      <c r="E98" s="22"/>
      <c r="F98" s="37"/>
      <c r="G98" s="37"/>
      <c r="H98" s="20" t="str">
        <f t="shared" si="22"/>
        <v/>
      </c>
      <c r="I98" s="37">
        <v>0</v>
      </c>
      <c r="J98" s="37">
        <v>0</v>
      </c>
      <c r="K98" s="20">
        <f t="shared" si="23"/>
        <v>0</v>
      </c>
      <c r="L98" s="20">
        <f t="shared" si="24"/>
        <v>0</v>
      </c>
      <c r="M98" s="37"/>
      <c r="N98" s="37"/>
      <c r="O98" s="20" t="str">
        <f t="shared" si="25"/>
        <v/>
      </c>
      <c r="P98" s="37"/>
      <c r="Q98" s="37"/>
      <c r="R98" s="20" t="str">
        <f t="shared" si="26"/>
        <v/>
      </c>
      <c r="S98" s="20" t="str">
        <f t="shared" si="27"/>
        <v/>
      </c>
      <c r="T98" s="28">
        <f t="shared" si="28"/>
        <v>0</v>
      </c>
      <c r="U98" s="21" t="str">
        <f t="shared" si="29"/>
        <v>F</v>
      </c>
      <c r="V98" s="29" t="str">
        <f t="shared" si="33"/>
        <v/>
      </c>
      <c r="W98" s="29">
        <f t="shared" si="30"/>
        <v>10</v>
      </c>
      <c r="X98" s="22"/>
      <c r="Y98" s="22"/>
      <c r="Z98" s="22"/>
      <c r="AA98" s="22"/>
      <c r="AB98" s="22" t="str">
        <f t="shared" si="31"/>
        <v/>
      </c>
      <c r="AC98" s="22" t="str">
        <f t="shared" si="32"/>
        <v/>
      </c>
    </row>
    <row r="99" spans="1:29" ht="15" x14ac:dyDescent="0.25">
      <c r="A99" s="33">
        <v>97</v>
      </c>
      <c r="B99" s="34" t="s">
        <v>158</v>
      </c>
      <c r="C99" s="34" t="s">
        <v>263</v>
      </c>
      <c r="D99" s="22"/>
      <c r="E99" s="22"/>
      <c r="F99" s="37"/>
      <c r="G99" s="37"/>
      <c r="H99" s="20" t="str">
        <f t="shared" si="22"/>
        <v/>
      </c>
      <c r="I99" s="37">
        <v>0</v>
      </c>
      <c r="J99" s="37">
        <v>2</v>
      </c>
      <c r="K99" s="20">
        <f t="shared" si="23"/>
        <v>2</v>
      </c>
      <c r="L99" s="20">
        <f t="shared" si="24"/>
        <v>2</v>
      </c>
      <c r="M99" s="37"/>
      <c r="N99" s="37"/>
      <c r="O99" s="20" t="str">
        <f t="shared" si="25"/>
        <v/>
      </c>
      <c r="P99" s="37"/>
      <c r="Q99" s="37"/>
      <c r="R99" s="20" t="str">
        <f t="shared" si="26"/>
        <v/>
      </c>
      <c r="S99" s="20" t="str">
        <f t="shared" si="27"/>
        <v/>
      </c>
      <c r="T99" s="28">
        <f t="shared" si="28"/>
        <v>2</v>
      </c>
      <c r="U99" s="21" t="str">
        <f t="shared" si="29"/>
        <v>F</v>
      </c>
      <c r="V99" s="29" t="str">
        <f t="shared" si="33"/>
        <v/>
      </c>
      <c r="W99" s="29">
        <f t="shared" si="30"/>
        <v>12</v>
      </c>
      <c r="X99" s="22"/>
      <c r="Y99" s="22"/>
      <c r="Z99" s="22"/>
      <c r="AA99" s="22"/>
      <c r="AB99" s="22" t="str">
        <f t="shared" si="31"/>
        <v/>
      </c>
      <c r="AC99" s="22" t="str">
        <f t="shared" si="32"/>
        <v/>
      </c>
    </row>
    <row r="100" spans="1:29" ht="15" x14ac:dyDescent="0.25">
      <c r="A100" s="33">
        <v>98</v>
      </c>
      <c r="B100" s="34" t="s">
        <v>159</v>
      </c>
      <c r="C100" s="34" t="s">
        <v>264</v>
      </c>
      <c r="D100" s="22"/>
      <c r="E100" s="22"/>
      <c r="F100" s="37">
        <v>1</v>
      </c>
      <c r="G100" s="37">
        <v>5</v>
      </c>
      <c r="H100" s="20">
        <f t="shared" si="22"/>
        <v>6</v>
      </c>
      <c r="I100" s="37">
        <v>0</v>
      </c>
      <c r="J100" s="37">
        <v>0</v>
      </c>
      <c r="K100" s="20">
        <f t="shared" si="23"/>
        <v>0</v>
      </c>
      <c r="L100" s="20">
        <f t="shared" si="24"/>
        <v>6</v>
      </c>
      <c r="M100" s="37"/>
      <c r="N100" s="37"/>
      <c r="O100" s="20" t="str">
        <f t="shared" si="25"/>
        <v/>
      </c>
      <c r="P100" s="37"/>
      <c r="Q100" s="37"/>
      <c r="R100" s="20" t="str">
        <f t="shared" si="26"/>
        <v/>
      </c>
      <c r="S100" s="20" t="str">
        <f t="shared" si="27"/>
        <v/>
      </c>
      <c r="T100" s="28">
        <f t="shared" si="28"/>
        <v>6</v>
      </c>
      <c r="U100" s="21" t="str">
        <f t="shared" si="29"/>
        <v>F</v>
      </c>
      <c r="V100" s="29" t="str">
        <f t="shared" si="33"/>
        <v/>
      </c>
      <c r="W100" s="29">
        <f t="shared" si="30"/>
        <v>16</v>
      </c>
      <c r="X100" s="22"/>
      <c r="Y100" s="22"/>
      <c r="Z100" s="22"/>
      <c r="AA100" s="22"/>
      <c r="AB100" s="22" t="str">
        <f t="shared" si="31"/>
        <v/>
      </c>
      <c r="AC100" s="22" t="str">
        <f t="shared" si="32"/>
        <v/>
      </c>
    </row>
    <row r="101" spans="1:29" ht="15" x14ac:dyDescent="0.25">
      <c r="A101" s="33">
        <v>99</v>
      </c>
      <c r="B101" s="34" t="s">
        <v>160</v>
      </c>
      <c r="C101" s="34" t="s">
        <v>265</v>
      </c>
      <c r="D101" s="22"/>
      <c r="E101" s="22"/>
      <c r="F101" s="37"/>
      <c r="G101" s="37"/>
      <c r="H101" s="20" t="str">
        <f t="shared" si="22"/>
        <v/>
      </c>
      <c r="I101" s="37"/>
      <c r="J101" s="37"/>
      <c r="K101" s="20" t="str">
        <f t="shared" si="23"/>
        <v/>
      </c>
      <c r="L101" s="20" t="str">
        <f t="shared" si="24"/>
        <v/>
      </c>
      <c r="M101" s="37"/>
      <c r="N101" s="37"/>
      <c r="O101" s="20" t="str">
        <f t="shared" si="25"/>
        <v/>
      </c>
      <c r="P101" s="37"/>
      <c r="Q101" s="37"/>
      <c r="R101" s="20" t="str">
        <f t="shared" si="26"/>
        <v/>
      </c>
      <c r="S101" s="20" t="str">
        <f t="shared" si="27"/>
        <v/>
      </c>
      <c r="T101" s="28" t="str">
        <f t="shared" si="28"/>
        <v/>
      </c>
      <c r="U101" s="21" t="str">
        <f t="shared" si="29"/>
        <v>F</v>
      </c>
      <c r="V101" s="29" t="str">
        <f t="shared" si="33"/>
        <v/>
      </c>
      <c r="W101" s="29" t="str">
        <f t="shared" si="30"/>
        <v/>
      </c>
      <c r="X101" s="22"/>
      <c r="Y101" s="22"/>
      <c r="Z101" s="22"/>
      <c r="AA101" s="22"/>
      <c r="AB101" s="22" t="str">
        <f t="shared" si="31"/>
        <v/>
      </c>
      <c r="AC101" s="22" t="str">
        <f t="shared" si="32"/>
        <v/>
      </c>
    </row>
    <row r="102" spans="1:29" ht="15" x14ac:dyDescent="0.25">
      <c r="A102" s="33">
        <v>100</v>
      </c>
      <c r="B102" s="34" t="s">
        <v>161</v>
      </c>
      <c r="C102" s="34" t="s">
        <v>266</v>
      </c>
      <c r="D102" s="22"/>
      <c r="E102" s="22"/>
      <c r="F102" s="37">
        <v>0</v>
      </c>
      <c r="G102" s="37">
        <v>10</v>
      </c>
      <c r="H102" s="20">
        <f t="shared" ref="H102:H107" si="34">IF(AND(F102="",G102=""),"",SUM(F102,G102))</f>
        <v>10</v>
      </c>
      <c r="I102" s="37">
        <v>4</v>
      </c>
      <c r="J102" s="37">
        <v>14</v>
      </c>
      <c r="K102" s="20">
        <f t="shared" ref="K102:K107" si="35">IF(AND(I102="",J102=""),"",SUM(I102,J102))</f>
        <v>18</v>
      </c>
      <c r="L102" s="20">
        <f t="shared" ref="L102:L107" si="36">IF(AND(H102="",K102=""),"",MAX(H102,K102))</f>
        <v>18</v>
      </c>
      <c r="M102" s="37"/>
      <c r="N102" s="37"/>
      <c r="O102" s="20" t="str">
        <f t="shared" ref="O102:O107" si="37">IF(AND(M102="",N102=""),"",SUM(M102,N102))</f>
        <v/>
      </c>
      <c r="P102" s="37"/>
      <c r="Q102" s="37"/>
      <c r="R102" s="20" t="str">
        <f t="shared" ref="R102:R107" si="38">IF(AND(P102="",Q102=""),"",SUM(P102,Q102))</f>
        <v/>
      </c>
      <c r="S102" s="20">
        <f t="shared" si="27"/>
        <v>4.5</v>
      </c>
      <c r="T102" s="28">
        <f t="shared" ref="T102:T107" si="39">IF(AND(L102="",S102=""),"",SUM(L102,S102))</f>
        <v>22.5</v>
      </c>
      <c r="U102" s="21" t="str">
        <f t="shared" ref="U102:U107" si="40">IF(AND(L102="",S102=""),"F",IF(T102&gt;79,"A",IF(T102&gt;69,"B",IF(T102&gt;59,"C",IF(T102&gt;49,"D",IF(T102&gt;39,"E","F"))))))</f>
        <v>F</v>
      </c>
      <c r="V102" s="29">
        <f t="shared" si="33"/>
        <v>14.5</v>
      </c>
      <c r="W102" s="29">
        <f t="shared" ref="W102:W107" si="41">IF(L102="","",IF(S102&gt;40, SUM(L102,10),L102))</f>
        <v>18</v>
      </c>
      <c r="X102" s="22">
        <v>10</v>
      </c>
      <c r="Y102" s="22">
        <v>4.5</v>
      </c>
      <c r="Z102" s="22"/>
      <c r="AA102" s="22"/>
      <c r="AB102" s="22">
        <f t="shared" si="31"/>
        <v>10</v>
      </c>
      <c r="AC102" s="22">
        <f t="shared" si="32"/>
        <v>4.5</v>
      </c>
    </row>
    <row r="103" spans="1:29" ht="15" x14ac:dyDescent="0.25">
      <c r="A103" s="33">
        <v>101</v>
      </c>
      <c r="B103" s="34" t="s">
        <v>162</v>
      </c>
      <c r="C103" s="34" t="s">
        <v>267</v>
      </c>
      <c r="D103" s="22"/>
      <c r="E103" s="22"/>
      <c r="F103" s="37">
        <v>5</v>
      </c>
      <c r="G103" s="37">
        <v>5</v>
      </c>
      <c r="H103" s="20">
        <f t="shared" si="34"/>
        <v>10</v>
      </c>
      <c r="I103" s="37">
        <v>0</v>
      </c>
      <c r="J103" s="37">
        <v>9</v>
      </c>
      <c r="K103" s="20">
        <f t="shared" si="35"/>
        <v>9</v>
      </c>
      <c r="L103" s="20">
        <f t="shared" si="36"/>
        <v>10</v>
      </c>
      <c r="M103" s="37"/>
      <c r="N103" s="37"/>
      <c r="O103" s="20" t="str">
        <f t="shared" si="37"/>
        <v/>
      </c>
      <c r="P103" s="37"/>
      <c r="Q103" s="37"/>
      <c r="R103" s="20" t="str">
        <f t="shared" si="38"/>
        <v/>
      </c>
      <c r="S103" s="20" t="str">
        <f t="shared" si="27"/>
        <v/>
      </c>
      <c r="T103" s="28">
        <f t="shared" si="39"/>
        <v>10</v>
      </c>
      <c r="U103" s="21" t="str">
        <f t="shared" si="40"/>
        <v>F</v>
      </c>
      <c r="V103" s="29" t="str">
        <f t="shared" si="33"/>
        <v/>
      </c>
      <c r="W103" s="29">
        <f t="shared" si="41"/>
        <v>20</v>
      </c>
      <c r="X103" s="22"/>
      <c r="Y103" s="22"/>
      <c r="Z103" s="22"/>
      <c r="AA103" s="22"/>
      <c r="AB103" s="22" t="str">
        <f t="shared" si="31"/>
        <v/>
      </c>
      <c r="AC103" s="22" t="str">
        <f t="shared" si="32"/>
        <v/>
      </c>
    </row>
    <row r="104" spans="1:29" ht="15" x14ac:dyDescent="0.25">
      <c r="A104" s="33">
        <v>102</v>
      </c>
      <c r="B104" s="34" t="s">
        <v>163</v>
      </c>
      <c r="C104" s="34" t="s">
        <v>268</v>
      </c>
      <c r="D104" s="22"/>
      <c r="E104" s="22"/>
      <c r="F104" s="37"/>
      <c r="G104" s="37"/>
      <c r="H104" s="20" t="str">
        <f t="shared" si="34"/>
        <v/>
      </c>
      <c r="I104" s="37">
        <v>9</v>
      </c>
      <c r="J104" s="37">
        <v>6</v>
      </c>
      <c r="K104" s="20">
        <f t="shared" si="35"/>
        <v>15</v>
      </c>
      <c r="L104" s="20">
        <f t="shared" si="36"/>
        <v>15</v>
      </c>
      <c r="M104" s="37"/>
      <c r="N104" s="37"/>
      <c r="O104" s="20"/>
      <c r="P104" s="37">
        <v>2</v>
      </c>
      <c r="Q104" s="37">
        <v>0</v>
      </c>
      <c r="R104" s="20">
        <f t="shared" si="38"/>
        <v>2</v>
      </c>
      <c r="S104" s="20">
        <f t="shared" si="27"/>
        <v>2</v>
      </c>
      <c r="T104" s="28">
        <f t="shared" si="39"/>
        <v>17</v>
      </c>
      <c r="U104" s="21" t="str">
        <f t="shared" si="40"/>
        <v>F</v>
      </c>
      <c r="V104" s="29">
        <f t="shared" si="33"/>
        <v>12</v>
      </c>
      <c r="W104" s="29">
        <f t="shared" si="41"/>
        <v>15</v>
      </c>
      <c r="X104" s="22"/>
      <c r="Y104" s="22"/>
      <c r="Z104" s="22"/>
      <c r="AA104" s="22"/>
      <c r="AB104" s="22" t="str">
        <f t="shared" si="31"/>
        <v/>
      </c>
      <c r="AC104" s="22" t="str">
        <f t="shared" si="32"/>
        <v/>
      </c>
    </row>
    <row r="105" spans="1:29" ht="15" x14ac:dyDescent="0.25">
      <c r="A105" s="33">
        <v>103</v>
      </c>
      <c r="B105" s="34" t="s">
        <v>164</v>
      </c>
      <c r="C105" s="34" t="s">
        <v>269</v>
      </c>
      <c r="D105" s="22"/>
      <c r="E105" s="22"/>
      <c r="F105" s="37"/>
      <c r="G105" s="37"/>
      <c r="H105" s="20" t="str">
        <f t="shared" si="34"/>
        <v/>
      </c>
      <c r="I105" s="37"/>
      <c r="J105" s="37"/>
      <c r="K105" s="20" t="str">
        <f t="shared" si="35"/>
        <v/>
      </c>
      <c r="L105" s="20" t="str">
        <f t="shared" si="36"/>
        <v/>
      </c>
      <c r="M105" s="37"/>
      <c r="N105" s="37"/>
      <c r="O105" s="20" t="str">
        <f t="shared" si="37"/>
        <v/>
      </c>
      <c r="P105" s="37"/>
      <c r="Q105" s="37"/>
      <c r="R105" s="20" t="str">
        <f t="shared" si="38"/>
        <v/>
      </c>
      <c r="S105" s="20" t="str">
        <f t="shared" si="27"/>
        <v/>
      </c>
      <c r="T105" s="28" t="str">
        <f t="shared" si="39"/>
        <v/>
      </c>
      <c r="U105" s="21" t="str">
        <f t="shared" si="40"/>
        <v>F</v>
      </c>
      <c r="V105" s="29" t="str">
        <f t="shared" si="33"/>
        <v/>
      </c>
      <c r="W105" s="29" t="str">
        <f t="shared" si="41"/>
        <v/>
      </c>
      <c r="X105" s="22"/>
      <c r="Y105" s="22"/>
      <c r="Z105" s="22"/>
      <c r="AA105" s="22"/>
      <c r="AB105" s="22" t="str">
        <f t="shared" si="31"/>
        <v/>
      </c>
      <c r="AC105" s="22" t="str">
        <f t="shared" si="32"/>
        <v/>
      </c>
    </row>
    <row r="106" spans="1:29" ht="15" x14ac:dyDescent="0.25">
      <c r="A106" s="33">
        <v>104</v>
      </c>
      <c r="B106" s="34" t="s">
        <v>165</v>
      </c>
      <c r="C106" s="34" t="s">
        <v>270</v>
      </c>
      <c r="D106" s="22"/>
      <c r="E106" s="22"/>
      <c r="F106" s="37">
        <v>0</v>
      </c>
      <c r="G106" s="37">
        <v>11</v>
      </c>
      <c r="H106" s="20">
        <f t="shared" si="34"/>
        <v>11</v>
      </c>
      <c r="I106" s="37">
        <v>3</v>
      </c>
      <c r="J106" s="37">
        <v>9</v>
      </c>
      <c r="K106" s="20">
        <f t="shared" si="35"/>
        <v>12</v>
      </c>
      <c r="L106" s="20">
        <f t="shared" si="36"/>
        <v>12</v>
      </c>
      <c r="M106" s="37"/>
      <c r="N106" s="37"/>
      <c r="O106" s="20" t="str">
        <f t="shared" si="37"/>
        <v/>
      </c>
      <c r="P106" s="37"/>
      <c r="Q106" s="37"/>
      <c r="R106" s="20" t="str">
        <f t="shared" si="38"/>
        <v/>
      </c>
      <c r="S106" s="20" t="str">
        <f t="shared" si="27"/>
        <v/>
      </c>
      <c r="T106" s="28">
        <f t="shared" si="39"/>
        <v>12</v>
      </c>
      <c r="U106" s="21" t="str">
        <f t="shared" si="40"/>
        <v>F</v>
      </c>
      <c r="V106" s="29" t="str">
        <f t="shared" si="33"/>
        <v/>
      </c>
      <c r="W106" s="29">
        <f t="shared" si="41"/>
        <v>22</v>
      </c>
      <c r="X106" s="22"/>
      <c r="Y106" s="22"/>
      <c r="Z106" s="22"/>
      <c r="AA106" s="22"/>
      <c r="AB106" s="22" t="str">
        <f t="shared" si="31"/>
        <v/>
      </c>
      <c r="AC106" s="22" t="str">
        <f t="shared" si="32"/>
        <v/>
      </c>
    </row>
    <row r="107" spans="1:29" ht="15" x14ac:dyDescent="0.25">
      <c r="A107" s="33">
        <v>105</v>
      </c>
      <c r="B107" s="34" t="s">
        <v>166</v>
      </c>
      <c r="C107" s="34" t="s">
        <v>271</v>
      </c>
      <c r="D107" s="22"/>
      <c r="E107" s="22"/>
      <c r="F107" s="37"/>
      <c r="G107" s="37"/>
      <c r="H107" s="20" t="str">
        <f t="shared" si="34"/>
        <v/>
      </c>
      <c r="I107" s="37"/>
      <c r="J107" s="37"/>
      <c r="K107" s="20" t="str">
        <f t="shared" si="35"/>
        <v/>
      </c>
      <c r="L107" s="20" t="str">
        <f t="shared" si="36"/>
        <v/>
      </c>
      <c r="M107" s="37"/>
      <c r="N107" s="37"/>
      <c r="O107" s="20" t="str">
        <f t="shared" si="37"/>
        <v/>
      </c>
      <c r="P107" s="37"/>
      <c r="Q107" s="37"/>
      <c r="R107" s="20" t="str">
        <f t="shared" si="38"/>
        <v/>
      </c>
      <c r="S107" s="20" t="str">
        <f t="shared" si="27"/>
        <v/>
      </c>
      <c r="T107" s="28" t="str">
        <f t="shared" si="39"/>
        <v/>
      </c>
      <c r="U107" s="21" t="str">
        <f t="shared" si="40"/>
        <v>F</v>
      </c>
      <c r="V107" s="29" t="str">
        <f t="shared" si="33"/>
        <v/>
      </c>
      <c r="W107" s="29" t="str">
        <f t="shared" si="41"/>
        <v/>
      </c>
      <c r="X107" s="22"/>
      <c r="Y107" s="22"/>
      <c r="Z107" s="22"/>
      <c r="AA107" s="22"/>
      <c r="AB107" s="22" t="str">
        <f t="shared" si="31"/>
        <v/>
      </c>
      <c r="AC107" s="22" t="str">
        <f t="shared" si="32"/>
        <v/>
      </c>
    </row>
  </sheetData>
  <sheetProtection selectLockedCells="1" selectUnlockedCells="1"/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"/>
  <sheetViews>
    <sheetView zoomScaleNormal="165" workbookViewId="0">
      <pane ySplit="7" topLeftCell="A8" activePane="bottomLeft" state="frozen"/>
      <selection pane="bottomLeft" activeCell="W107" sqref="W107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38" t="s">
        <v>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 t="s">
        <v>40</v>
      </c>
      <c r="T1" s="40"/>
      <c r="U1" s="41"/>
    </row>
    <row r="2" spans="1:21" ht="19.5" customHeight="1" x14ac:dyDescent="0.2">
      <c r="A2" s="42" t="s">
        <v>53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3" t="s">
        <v>52</v>
      </c>
      <c r="P2" s="43"/>
      <c r="Q2" s="43"/>
      <c r="R2" s="43"/>
      <c r="S2" s="43"/>
      <c r="T2" s="43"/>
      <c r="U2" s="43"/>
    </row>
    <row r="3" spans="1:21" ht="24.75" customHeight="1" x14ac:dyDescent="0.2">
      <c r="A3" s="46" t="s">
        <v>54</v>
      </c>
      <c r="B3" s="47"/>
      <c r="C3" s="47"/>
      <c r="D3" s="48" t="s">
        <v>43</v>
      </c>
      <c r="E3" s="48"/>
      <c r="F3" s="48"/>
      <c r="G3" s="48"/>
      <c r="H3" s="44" t="s">
        <v>51</v>
      </c>
      <c r="I3" s="44"/>
      <c r="J3" s="44"/>
      <c r="K3" s="44"/>
      <c r="L3" s="44"/>
      <c r="M3" s="44"/>
      <c r="N3" s="44"/>
      <c r="O3" s="44"/>
      <c r="P3" s="44"/>
      <c r="Q3" s="45" t="s">
        <v>55</v>
      </c>
      <c r="R3" s="45"/>
      <c r="S3" s="45"/>
      <c r="T3" s="45"/>
      <c r="U3" s="45"/>
    </row>
    <row r="4" spans="1:21" ht="6.75" customHeight="1" x14ac:dyDescent="0.2">
      <c r="D4" s="1"/>
      <c r="E4" s="1"/>
      <c r="F4" s="1"/>
      <c r="G4" s="1"/>
      <c r="H4" s="1"/>
    </row>
    <row r="5" spans="1:21" ht="21" customHeight="1" thickBot="1" x14ac:dyDescent="0.25">
      <c r="A5" s="51" t="s">
        <v>10</v>
      </c>
      <c r="B5" s="53" t="s">
        <v>11</v>
      </c>
      <c r="C5" s="54" t="s"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5" t="s">
        <v>13</v>
      </c>
      <c r="U5" s="49" t="s">
        <v>14</v>
      </c>
    </row>
    <row r="6" spans="1:21" ht="21" customHeight="1" thickTop="1" thickBot="1" x14ac:dyDescent="0.25">
      <c r="A6" s="51"/>
      <c r="B6" s="53"/>
      <c r="C6" s="2"/>
      <c r="D6" s="50" t="s">
        <v>15</v>
      </c>
      <c r="E6" s="50"/>
      <c r="F6" s="50"/>
      <c r="G6" s="50"/>
      <c r="H6" s="50"/>
      <c r="I6" s="50" t="s">
        <v>16</v>
      </c>
      <c r="J6" s="50"/>
      <c r="K6" s="50"/>
      <c r="L6" s="50" t="s">
        <v>17</v>
      </c>
      <c r="M6" s="50"/>
      <c r="N6" s="50"/>
      <c r="O6" s="50" t="s">
        <v>18</v>
      </c>
      <c r="P6" s="50"/>
      <c r="Q6" s="50"/>
      <c r="R6" s="50" t="s">
        <v>19</v>
      </c>
      <c r="S6" s="50"/>
      <c r="T6" s="55"/>
      <c r="U6" s="49"/>
    </row>
    <row r="7" spans="1:21" ht="21" customHeight="1" thickTop="1" thickBot="1" x14ac:dyDescent="0.25">
      <c r="A7" s="52"/>
      <c r="B7" s="53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272</v>
      </c>
      <c r="Q7" s="4" t="s">
        <v>23</v>
      </c>
      <c r="R7" s="4" t="s">
        <v>26</v>
      </c>
      <c r="S7" s="4" t="s">
        <v>27</v>
      </c>
      <c r="T7" s="55"/>
      <c r="U7" s="49"/>
    </row>
    <row r="8" spans="1:21" ht="15" customHeight="1" thickTop="1" x14ac:dyDescent="0.2">
      <c r="A8" s="15" t="str">
        <f>M1D!B3</f>
        <v>2/2019</v>
      </c>
      <c r="B8" s="15" t="str">
        <f>M1D!C3</f>
        <v>Gačević Jelena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IF(M1D!H3="","",M1D!H3)</f>
        <v>16</v>
      </c>
      <c r="P8" s="13">
        <f>IF(M1D!W3="","",M1D!W3)</f>
        <v>16</v>
      </c>
      <c r="Q8" s="12"/>
      <c r="R8" s="13">
        <f>IF(M1D!O3="","",M1D!O3)</f>
        <v>15.5</v>
      </c>
      <c r="S8" s="13">
        <f>IF(M1D!V3="","",M1D!V3)</f>
        <v>25.5</v>
      </c>
      <c r="T8" s="13">
        <f>IF(M1D!T3="","",M1D!T3+10)</f>
        <v>41.5</v>
      </c>
      <c r="U8" s="13" t="str">
        <f>IF(M1D!U3="","",M1D!U3)</f>
        <v>F</v>
      </c>
    </row>
    <row r="9" spans="1:21" ht="15" customHeight="1" x14ac:dyDescent="0.2">
      <c r="A9" s="15" t="str">
        <f>M1D!B4</f>
        <v>3/2019</v>
      </c>
      <c r="B9" s="15" t="str">
        <f>M1D!C4</f>
        <v>Zogović Jelena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IF(M1D!H4="","",M1D!H4)</f>
        <v>8</v>
      </c>
      <c r="P9" s="13">
        <f>IF(M1D!W4="","",M1D!W4)</f>
        <v>17</v>
      </c>
      <c r="Q9" s="12"/>
      <c r="R9" s="13">
        <f>IF(M1D!O4="","",M1D!O4)</f>
        <v>5.5</v>
      </c>
      <c r="S9" s="13">
        <f>IF(M1D!V4="","",M1D!V4)</f>
        <v>18</v>
      </c>
      <c r="T9" s="13">
        <f>IF(M1D!T4="","",M1D!T4+10)</f>
        <v>35</v>
      </c>
      <c r="U9" s="13" t="str">
        <f>IF(M1D!U4="","",M1D!U4)</f>
        <v>F</v>
      </c>
    </row>
    <row r="10" spans="1:21" ht="15" customHeight="1" x14ac:dyDescent="0.2">
      <c r="A10" s="15" t="str">
        <f>M1D!B5</f>
        <v>6/2019</v>
      </c>
      <c r="B10" s="15" t="str">
        <f>M1D!C5</f>
        <v>Brajović Petar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IF(M1D!H5="","",M1D!H5)</f>
        <v>16</v>
      </c>
      <c r="P10" s="13">
        <f>IF(M1D!W5="","",M1D!W5)</f>
        <v>16.5</v>
      </c>
      <c r="Q10" s="12"/>
      <c r="R10" s="13">
        <f>IF(M1D!O5="","",M1D!O5)</f>
        <v>11</v>
      </c>
      <c r="S10" s="13">
        <f>IF(M1D!V5="","",M1D!V5)</f>
        <v>21</v>
      </c>
      <c r="T10" s="13">
        <f>IF(M1D!T5="","",M1D!T5+10)</f>
        <v>37.5</v>
      </c>
      <c r="U10" s="13" t="str">
        <f>IF(M1D!U5="","",M1D!U5)</f>
        <v>F</v>
      </c>
    </row>
    <row r="11" spans="1:21" ht="15" customHeight="1" x14ac:dyDescent="0.2">
      <c r="A11" s="15" t="str">
        <f>M1D!B6</f>
        <v>7/2019</v>
      </c>
      <c r="B11" s="15" t="str">
        <f>M1D!C6</f>
        <v>Mulabegović Eldin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>
        <f>IF(M1D!H6="","",M1D!H6)</f>
        <v>19</v>
      </c>
      <c r="P11" s="13">
        <f>IF(M1D!W6="","",M1D!W6)</f>
        <v>19.5</v>
      </c>
      <c r="Q11" s="12"/>
      <c r="R11" s="13">
        <f>IF(M1D!O6="","",M1D!O6)</f>
        <v>16</v>
      </c>
      <c r="S11" s="13">
        <f>IF(M1D!V6="","",M1D!V6)</f>
        <v>28.5</v>
      </c>
      <c r="T11" s="13">
        <f>IF(M1D!T6="","",M1D!T6+10)</f>
        <v>48</v>
      </c>
      <c r="U11" s="13" t="str">
        <f>IF(M1D!U6="","",M1D!U6)</f>
        <v>F</v>
      </c>
    </row>
    <row r="12" spans="1:21" ht="15" customHeight="1" x14ac:dyDescent="0.2">
      <c r="A12" s="15" t="str">
        <f>M1D!B7</f>
        <v>12/2019</v>
      </c>
      <c r="B12" s="15" t="str">
        <f>M1D!C7</f>
        <v>Đurović Vuk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>
        <f>IF(M1D!H7="","",M1D!H7)</f>
        <v>12.5</v>
      </c>
      <c r="P12" s="13">
        <f>IF(M1D!W7="","",M1D!W7)</f>
        <v>28</v>
      </c>
      <c r="Q12" s="12"/>
      <c r="R12" s="13">
        <f>IF(M1D!O7="","",M1D!O7)</f>
        <v>19</v>
      </c>
      <c r="S12" s="13">
        <f>IF(M1D!V7="","",M1D!V7)</f>
        <v>29</v>
      </c>
      <c r="T12" s="13">
        <f>IF(M1D!T7="","",M1D!T7+10)</f>
        <v>57</v>
      </c>
      <c r="U12" s="13" t="str">
        <f>IF(M1D!U7="","",M1D!U7)</f>
        <v>E</v>
      </c>
    </row>
    <row r="13" spans="1:21" ht="15" customHeight="1" x14ac:dyDescent="0.2">
      <c r="A13" s="15" t="str">
        <f>M1D!B8</f>
        <v>15/2019</v>
      </c>
      <c r="B13" s="15" t="str">
        <f>M1D!C8</f>
        <v>Rešetar Anđela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 t="str">
        <f>IF(M1D!H8="","",M1D!H8)</f>
        <v/>
      </c>
      <c r="P13" s="13" t="str">
        <f>IF(M1D!W8="","",M1D!W8)</f>
        <v/>
      </c>
      <c r="Q13" s="12"/>
      <c r="R13" s="13" t="str">
        <f>IF(M1D!O8="","",M1D!O8)</f>
        <v/>
      </c>
      <c r="S13" s="13" t="str">
        <f>IF(M1D!V8="","",M1D!V8)</f>
        <v/>
      </c>
      <c r="T13" s="13" t="str">
        <f>IF(M1D!T8="","",M1D!T8+10)</f>
        <v/>
      </c>
      <c r="U13" s="13" t="str">
        <f>IF(M1D!U8="","",M1D!U8)</f>
        <v>F</v>
      </c>
    </row>
    <row r="14" spans="1:21" ht="15" customHeight="1" x14ac:dyDescent="0.2">
      <c r="A14" s="15" t="str">
        <f>M1D!B9</f>
        <v>22/2019</v>
      </c>
      <c r="B14" s="15" t="str">
        <f>M1D!C9</f>
        <v>Striković Emir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>
        <f>IF(M1D!H9="","",M1D!H9)</f>
        <v>21</v>
      </c>
      <c r="P14" s="13">
        <f>IF(M1D!W9="","",M1D!W9)</f>
        <v>21</v>
      </c>
      <c r="Q14" s="12"/>
      <c r="R14" s="13">
        <f>IF(M1D!O9="","",M1D!O9)</f>
        <v>11</v>
      </c>
      <c r="S14" s="13">
        <f>IF(M1D!V9="","",M1D!V9)</f>
        <v>22.5</v>
      </c>
      <c r="T14" s="13">
        <f>IF(M1D!T9="","",M1D!T9+10)</f>
        <v>43.5</v>
      </c>
      <c r="U14" s="13" t="str">
        <f>IF(M1D!U9="","",M1D!U9)</f>
        <v>F</v>
      </c>
    </row>
    <row r="15" spans="1:21" ht="15" customHeight="1" x14ac:dyDescent="0.2">
      <c r="A15" s="15" t="str">
        <f>M1D!B10</f>
        <v>23/2019</v>
      </c>
      <c r="B15" s="15" t="str">
        <f>M1D!C10</f>
        <v>Zejak Anđela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IF(M1D!H10="","",M1D!H10)</f>
        <v>13.5</v>
      </c>
      <c r="P15" s="13">
        <f>IF(M1D!W10="","",M1D!W10)</f>
        <v>13.5</v>
      </c>
      <c r="Q15" s="12"/>
      <c r="R15" s="13">
        <f>IF(M1D!O10="","",M1D!O10)</f>
        <v>14</v>
      </c>
      <c r="S15" s="13">
        <f>IF(M1D!V10="","",M1D!V10)</f>
        <v>24</v>
      </c>
      <c r="T15" s="13">
        <f>IF(M1D!T10="","",M1D!T10+10)</f>
        <v>37.5</v>
      </c>
      <c r="U15" s="13" t="str">
        <f>IF(M1D!U10="","",M1D!U10)</f>
        <v>F</v>
      </c>
    </row>
    <row r="16" spans="1:21" ht="15" customHeight="1" x14ac:dyDescent="0.2">
      <c r="A16" s="15" t="str">
        <f>M1D!B11</f>
        <v>24/2019</v>
      </c>
      <c r="B16" s="15" t="str">
        <f>M1D!C11</f>
        <v>Stožinić Lazar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IF(M1D!H11="","",M1D!H11)</f>
        <v>10</v>
      </c>
      <c r="P16" s="13">
        <f>IF(M1D!W11="","",M1D!W11)</f>
        <v>21</v>
      </c>
      <c r="Q16" s="12"/>
      <c r="R16" s="13">
        <f>IF(M1D!O11="","",M1D!O11)</f>
        <v>16.5</v>
      </c>
      <c r="S16" s="13">
        <f>IF(M1D!V11="","",M1D!V11)</f>
        <v>26.5</v>
      </c>
      <c r="T16" s="13">
        <f>IF(M1D!T11="","",M1D!T11+10)</f>
        <v>47.5</v>
      </c>
      <c r="U16" s="13" t="str">
        <f>IF(M1D!U11="","",M1D!U11)</f>
        <v>F</v>
      </c>
    </row>
    <row r="17" spans="1:21" ht="15" customHeight="1" x14ac:dyDescent="0.2">
      <c r="A17" s="15" t="str">
        <f>M1D!B12</f>
        <v>26/2019</v>
      </c>
      <c r="B17" s="15" t="str">
        <f>M1D!C12</f>
        <v>Alomerović Sanida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>
        <f>IF(M1D!H12="","",M1D!H12)</f>
        <v>20</v>
      </c>
      <c r="P17" s="13">
        <f>IF(M1D!W12="","",M1D!W12)</f>
        <v>20</v>
      </c>
      <c r="Q17" s="12"/>
      <c r="R17" s="13">
        <f>IF(M1D!O12="","",M1D!O12)</f>
        <v>11</v>
      </c>
      <c r="S17" s="13">
        <f>IF(M1D!V12="","",M1D!V12)</f>
        <v>21</v>
      </c>
      <c r="T17" s="13">
        <f>IF(M1D!T12="","",M1D!T12+10)</f>
        <v>41</v>
      </c>
      <c r="U17" s="13" t="str">
        <f>IF(M1D!U12="","",M1D!U12)</f>
        <v>F</v>
      </c>
    </row>
    <row r="18" spans="1:21" ht="15" customHeight="1" x14ac:dyDescent="0.2">
      <c r="A18" s="15" t="str">
        <f>M1D!B13</f>
        <v>27/2019</v>
      </c>
      <c r="B18" s="15" t="str">
        <f>M1D!C13</f>
        <v>Brnović Nikolina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 t="str">
        <f>IF(M1D!H13="","",M1D!H13)</f>
        <v/>
      </c>
      <c r="P18" s="13" t="str">
        <f>IF(M1D!W13="","",M1D!W13)</f>
        <v/>
      </c>
      <c r="Q18" s="12"/>
      <c r="R18" s="13" t="str">
        <f>IF(M1D!O13="","",M1D!O13)</f>
        <v/>
      </c>
      <c r="S18" s="13" t="str">
        <f>IF(M1D!V13="","",M1D!V13)</f>
        <v/>
      </c>
      <c r="T18" s="13" t="str">
        <f>IF(M1D!T13="","",M1D!T13+10)</f>
        <v/>
      </c>
      <c r="U18" s="13" t="str">
        <f>IF(M1D!U13="","",M1D!U13)</f>
        <v>F</v>
      </c>
    </row>
    <row r="19" spans="1:21" ht="15" customHeight="1" x14ac:dyDescent="0.2">
      <c r="A19" s="15" t="str">
        <f>M1D!B14</f>
        <v>31/2019</v>
      </c>
      <c r="B19" s="15" t="str">
        <f>M1D!C14</f>
        <v>Stanišić Luka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IF(M1D!H14="","",M1D!H14)</f>
        <v>8</v>
      </c>
      <c r="P19" s="13">
        <f>IF(M1D!W14="","",M1D!W14)</f>
        <v>18</v>
      </c>
      <c r="Q19" s="12"/>
      <c r="R19" s="13" t="str">
        <f>IF(M1D!O14="","",M1D!O14)</f>
        <v/>
      </c>
      <c r="S19" s="13" t="str">
        <f>IF(M1D!V14="","",M1D!V14)</f>
        <v/>
      </c>
      <c r="T19" s="13">
        <f>IF(M1D!T14="","",M1D!T14+10)</f>
        <v>18</v>
      </c>
      <c r="U19" s="13" t="str">
        <f>IF(M1D!U14="","",M1D!U14)</f>
        <v>F</v>
      </c>
    </row>
    <row r="20" spans="1:21" ht="15" customHeight="1" x14ac:dyDescent="0.2">
      <c r="A20" s="15" t="str">
        <f>M1D!B15</f>
        <v>33/2019</v>
      </c>
      <c r="B20" s="15" t="str">
        <f>M1D!C15</f>
        <v>Kartal Danka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 t="str">
        <f>IF(M1D!H15="","",M1D!H15)</f>
        <v/>
      </c>
      <c r="P20" s="13">
        <f>IF(M1D!W15="","",M1D!W15)</f>
        <v>10</v>
      </c>
      <c r="Q20" s="12"/>
      <c r="R20" s="13" t="str">
        <f>IF(M1D!O15="","",M1D!O15)</f>
        <v/>
      </c>
      <c r="S20" s="13" t="str">
        <f>IF(M1D!V15="","",M1D!V15)</f>
        <v/>
      </c>
      <c r="T20" s="13">
        <f>IF(M1D!T15="","",M1D!T15+10)</f>
        <v>10</v>
      </c>
      <c r="U20" s="13" t="str">
        <f>IF(M1D!U15="","",M1D!U15)</f>
        <v>F</v>
      </c>
    </row>
    <row r="21" spans="1:21" ht="15" customHeight="1" x14ac:dyDescent="0.2">
      <c r="A21" s="15" t="str">
        <f>M1D!B16</f>
        <v>34/2019</v>
      </c>
      <c r="B21" s="15" t="str">
        <f>M1D!C16</f>
        <v>Jovićević Anja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 t="str">
        <f>IF(M1D!H16="","",M1D!H16)</f>
        <v/>
      </c>
      <c r="P21" s="13">
        <f>IF(M1D!W16="","",M1D!W16)</f>
        <v>10</v>
      </c>
      <c r="Q21" s="12"/>
      <c r="R21" s="13" t="str">
        <f>IF(M1D!O16="","",M1D!O16)</f>
        <v/>
      </c>
      <c r="S21" s="13" t="str">
        <f>IF(M1D!V16="","",M1D!V16)</f>
        <v/>
      </c>
      <c r="T21" s="13">
        <f>IF(M1D!T16="","",M1D!T16+10)</f>
        <v>10</v>
      </c>
      <c r="U21" s="13" t="str">
        <f>IF(M1D!U16="","",M1D!U16)</f>
        <v>F</v>
      </c>
    </row>
    <row r="22" spans="1:21" ht="15" customHeight="1" x14ac:dyDescent="0.2">
      <c r="A22" s="15" t="str">
        <f>M1D!B17</f>
        <v>37/2019</v>
      </c>
      <c r="B22" s="15" t="str">
        <f>M1D!C17</f>
        <v>Drašković Tamara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 t="str">
        <f>IF(M1D!H17="","",M1D!H17)</f>
        <v/>
      </c>
      <c r="P22" s="13" t="str">
        <f>IF(M1D!W17="","",M1D!W17)</f>
        <v/>
      </c>
      <c r="Q22" s="12"/>
      <c r="R22" s="13">
        <f>IF(M1D!O17="","",M1D!O17)</f>
        <v>0</v>
      </c>
      <c r="S22" s="13">
        <f>IF(M1D!V17="","",M1D!V17)</f>
        <v>10</v>
      </c>
      <c r="T22" s="13">
        <f>IF(M1D!T17="","",M1D!T17+10)</f>
        <v>10</v>
      </c>
      <c r="U22" s="13" t="str">
        <f>IF(M1D!U17="","",M1D!U17)</f>
        <v>F</v>
      </c>
    </row>
    <row r="23" spans="1:21" ht="15" customHeight="1" x14ac:dyDescent="0.2">
      <c r="A23" s="15" t="str">
        <f>M1D!B18</f>
        <v>42/2019</v>
      </c>
      <c r="B23" s="15" t="str">
        <f>M1D!C18</f>
        <v>Zečević Miomir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 t="str">
        <f>IF(M1D!H18="","",M1D!H18)</f>
        <v/>
      </c>
      <c r="P23" s="13" t="str">
        <f>IF(M1D!W18="","",M1D!W18)</f>
        <v/>
      </c>
      <c r="Q23" s="12"/>
      <c r="R23" s="13" t="str">
        <f>IF(M1D!O18="","",M1D!O18)</f>
        <v/>
      </c>
      <c r="S23" s="13" t="str">
        <f>IF(M1D!V18="","",M1D!V18)</f>
        <v/>
      </c>
      <c r="T23" s="13" t="str">
        <f>IF(M1D!T18="","",M1D!T18+10)</f>
        <v/>
      </c>
      <c r="U23" s="13" t="str">
        <f>IF(M1D!U18="","",M1D!U18)</f>
        <v>F</v>
      </c>
    </row>
    <row r="24" spans="1:21" ht="15" customHeight="1" x14ac:dyDescent="0.2">
      <c r="A24" s="15" t="str">
        <f>M1D!B19</f>
        <v>45/2019</v>
      </c>
      <c r="B24" s="15" t="str">
        <f>M1D!C19</f>
        <v>Musić Mihailo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>
        <f>IF(M1D!H19="","",M1D!H19)</f>
        <v>6.5</v>
      </c>
      <c r="P24" s="13">
        <f>IF(M1D!W19="","",M1D!W19)</f>
        <v>6.5</v>
      </c>
      <c r="Q24" s="12"/>
      <c r="R24" s="13">
        <f>IF(M1D!O19="","",M1D!O19)</f>
        <v>8</v>
      </c>
      <c r="S24" s="13">
        <f>IF(M1D!V19="","",M1D!V19)</f>
        <v>18</v>
      </c>
      <c r="T24" s="13">
        <f>IF(M1D!T19="","",M1D!T19+10)</f>
        <v>24.5</v>
      </c>
      <c r="U24" s="13" t="str">
        <f>IF(M1D!U19="","",M1D!U19)</f>
        <v>F</v>
      </c>
    </row>
    <row r="25" spans="1:21" ht="15" customHeight="1" x14ac:dyDescent="0.2">
      <c r="A25" s="15" t="str">
        <f>M1D!B20</f>
        <v>48/2019</v>
      </c>
      <c r="B25" s="15" t="str">
        <f>M1D!C20</f>
        <v>Fetahović Ruždija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>
        <f>IF(M1D!H20="","",M1D!H20)</f>
        <v>14.5</v>
      </c>
      <c r="P25" s="13">
        <f>IF(M1D!W20="","",M1D!W20)</f>
        <v>17</v>
      </c>
      <c r="Q25" s="12"/>
      <c r="R25" s="13">
        <f>IF(M1D!O20="","",M1D!O20)</f>
        <v>0</v>
      </c>
      <c r="S25" s="13">
        <f>IF(M1D!V20="","",M1D!V20)</f>
        <v>14</v>
      </c>
      <c r="T25" s="13">
        <f>IF(M1D!T20="","",M1D!T20+10)</f>
        <v>31</v>
      </c>
      <c r="U25" s="13" t="str">
        <f>IF(M1D!U20="","",M1D!U20)</f>
        <v>F</v>
      </c>
    </row>
    <row r="26" spans="1:21" ht="15" customHeight="1" x14ac:dyDescent="0.2">
      <c r="A26" s="15" t="str">
        <f>M1D!B21</f>
        <v>49/2019</v>
      </c>
      <c r="B26" s="15" t="str">
        <f>M1D!C21</f>
        <v>Stojanović Vasko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IF(M1D!H21="","",M1D!H21)</f>
        <v>14</v>
      </c>
      <c r="P26" s="13">
        <f>IF(M1D!W21="","",M1D!W21)</f>
        <v>14</v>
      </c>
      <c r="Q26" s="12"/>
      <c r="R26" s="13">
        <f>IF(M1D!O21="","",M1D!O21)</f>
        <v>7</v>
      </c>
      <c r="S26" s="13">
        <f>IF(M1D!V21="","",M1D!V21)</f>
        <v>22</v>
      </c>
      <c r="T26" s="13">
        <f>IF(M1D!T21="","",M1D!T21+10)</f>
        <v>36</v>
      </c>
      <c r="U26" s="13" t="str">
        <f>IF(M1D!U21="","",M1D!U21)</f>
        <v>F</v>
      </c>
    </row>
    <row r="27" spans="1:21" ht="15" customHeight="1" x14ac:dyDescent="0.2">
      <c r="A27" s="15" t="str">
        <f>M1D!B22</f>
        <v>50/2019</v>
      </c>
      <c r="B27" s="15" t="str">
        <f>M1D!C22</f>
        <v>Simonović Matija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 t="str">
        <f>IF(M1D!H22="","",M1D!H22)</f>
        <v/>
      </c>
      <c r="P27" s="13" t="str">
        <f>IF(M1D!W22="","",M1D!W22)</f>
        <v/>
      </c>
      <c r="Q27" s="12"/>
      <c r="R27" s="13" t="str">
        <f>IF(M1D!O22="","",M1D!O22)</f>
        <v/>
      </c>
      <c r="S27" s="13" t="str">
        <f>IF(M1D!V22="","",M1D!V22)</f>
        <v/>
      </c>
      <c r="T27" s="13" t="str">
        <f>IF(M1D!T22="","",M1D!T22+10)</f>
        <v/>
      </c>
      <c r="U27" s="13" t="str">
        <f>IF(M1D!U22="","",M1D!U22)</f>
        <v>F</v>
      </c>
    </row>
    <row r="28" spans="1:21" ht="15" customHeight="1" x14ac:dyDescent="0.2">
      <c r="A28" s="15" t="str">
        <f>M1D!B23</f>
        <v>51/2019</v>
      </c>
      <c r="B28" s="15" t="str">
        <f>M1D!C23</f>
        <v>Furtula Jovana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 t="str">
        <f>IF(M1D!H23="","",M1D!H23)</f>
        <v/>
      </c>
      <c r="P28" s="13">
        <f>IF(M1D!W23="","",M1D!W23)</f>
        <v>34.5</v>
      </c>
      <c r="Q28" s="12"/>
      <c r="R28" s="13" t="str">
        <f>IF(M1D!O23="","",M1D!O23)</f>
        <v/>
      </c>
      <c r="S28" s="13">
        <f>IF(M1D!V23="","",M1D!V23)</f>
        <v>19</v>
      </c>
      <c r="T28" s="13">
        <f>IF(M1D!T23="","",M1D!T23+10)</f>
        <v>53.5</v>
      </c>
      <c r="U28" s="13" t="str">
        <f>IF(M1D!U23="","",M1D!U23)</f>
        <v>E</v>
      </c>
    </row>
    <row r="29" spans="1:21" ht="15" customHeight="1" x14ac:dyDescent="0.2">
      <c r="A29" s="15" t="str">
        <f>M1D!B24</f>
        <v>52/2019</v>
      </c>
      <c r="B29" s="15" t="str">
        <f>M1D!C24</f>
        <v>Lazarević Dragana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 t="str">
        <f>IF(M1D!H24="","",M1D!H24)</f>
        <v/>
      </c>
      <c r="P29" s="13">
        <f>IF(M1D!W24="","",M1D!W24)</f>
        <v>26</v>
      </c>
      <c r="Q29" s="12"/>
      <c r="R29" s="13" t="str">
        <f>IF(M1D!O24="","",M1D!O24)</f>
        <v/>
      </c>
      <c r="S29" s="13">
        <f>IF(M1D!V24="","",M1D!V24)</f>
        <v>13</v>
      </c>
      <c r="T29" s="13">
        <f>IF(M1D!T24="","",M1D!T24+10)</f>
        <v>39</v>
      </c>
      <c r="U29" s="13" t="str">
        <f>IF(M1D!U24="","",M1D!U24)</f>
        <v>F</v>
      </c>
    </row>
    <row r="30" spans="1:21" ht="15" customHeight="1" x14ac:dyDescent="0.2">
      <c r="A30" s="15" t="str">
        <f>M1D!B25</f>
        <v>53/2019</v>
      </c>
      <c r="B30" s="15" t="str">
        <f>M1D!C25</f>
        <v>Kustudić Bogdan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>
        <f>IF(M1D!H25="","",M1D!H25)</f>
        <v>11</v>
      </c>
      <c r="P30" s="13">
        <f>IF(M1D!W25="","",M1D!W25)</f>
        <v>21</v>
      </c>
      <c r="Q30" s="12"/>
      <c r="R30" s="13" t="str">
        <f>IF(M1D!O25="","",M1D!O25)</f>
        <v/>
      </c>
      <c r="S30" s="13" t="str">
        <f>IF(M1D!V25="","",M1D!V25)</f>
        <v/>
      </c>
      <c r="T30" s="13">
        <f>IF(M1D!T25="","",M1D!T25+10)</f>
        <v>21</v>
      </c>
      <c r="U30" s="13" t="str">
        <f>IF(M1D!U25="","",M1D!U25)</f>
        <v>F</v>
      </c>
    </row>
    <row r="31" spans="1:21" ht="15" customHeight="1" x14ac:dyDescent="0.2">
      <c r="A31" s="15" t="str">
        <f>M1D!B26</f>
        <v>57/2019</v>
      </c>
      <c r="B31" s="15" t="str">
        <f>M1D!C26</f>
        <v>Kljajević Radenko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 t="str">
        <f>IF(M1D!H26="","",M1D!H26)</f>
        <v/>
      </c>
      <c r="P31" s="13" t="str">
        <f>IF(M1D!W26="","",M1D!W26)</f>
        <v/>
      </c>
      <c r="Q31" s="12"/>
      <c r="R31" s="13" t="str">
        <f>IF(M1D!O26="","",M1D!O26)</f>
        <v/>
      </c>
      <c r="S31" s="13" t="str">
        <f>IF(M1D!V26="","",M1D!V26)</f>
        <v/>
      </c>
      <c r="T31" s="13" t="str">
        <f>IF(M1D!T26="","",M1D!T26+10)</f>
        <v/>
      </c>
      <c r="U31" s="13" t="str">
        <f>IF(M1D!U26="","",M1D!U26)</f>
        <v>F</v>
      </c>
    </row>
    <row r="32" spans="1:21" ht="15" customHeight="1" x14ac:dyDescent="0.2">
      <c r="A32" s="15" t="str">
        <f>M1D!B27</f>
        <v>60/2019</v>
      </c>
      <c r="B32" s="15" t="str">
        <f>M1D!C27</f>
        <v>Đeković Ivan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IF(M1D!H27="","",M1D!H27)</f>
        <v>9</v>
      </c>
      <c r="P32" s="13">
        <f>IF(M1D!W27="","",M1D!W27)</f>
        <v>19</v>
      </c>
      <c r="Q32" s="12"/>
      <c r="R32" s="13" t="str">
        <f>IF(M1D!O27="","",M1D!O27)</f>
        <v/>
      </c>
      <c r="S32" s="13" t="str">
        <f>IF(M1D!V27="","",M1D!V27)</f>
        <v/>
      </c>
      <c r="T32" s="13">
        <f>IF(M1D!T27="","",M1D!T27+10)</f>
        <v>19</v>
      </c>
      <c r="U32" s="13" t="str">
        <f>IF(M1D!U27="","",M1D!U27)</f>
        <v>F</v>
      </c>
    </row>
    <row r="33" spans="1:21" ht="15" customHeight="1" x14ac:dyDescent="0.2">
      <c r="A33" s="15" t="str">
        <f>M1D!B28</f>
        <v>61/2019</v>
      </c>
      <c r="B33" s="15" t="str">
        <f>M1D!C28</f>
        <v>Ralević Nebojša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>
        <f>IF(M1D!H28="","",M1D!H28)</f>
        <v>18</v>
      </c>
      <c r="P33" s="13">
        <f>IF(M1D!W28="","",M1D!W28)</f>
        <v>19</v>
      </c>
      <c r="Q33" s="12"/>
      <c r="R33" s="13">
        <f>IF(M1D!O28="","",M1D!O28)</f>
        <v>0</v>
      </c>
      <c r="S33" s="13">
        <f>IF(M1D!V28="","",M1D!V28)</f>
        <v>21.5</v>
      </c>
      <c r="T33" s="13">
        <f>IF(M1D!T28="","",M1D!T28+10)</f>
        <v>40.5</v>
      </c>
      <c r="U33" s="13" t="str">
        <f>IF(M1D!U28="","",M1D!U28)</f>
        <v>F</v>
      </c>
    </row>
    <row r="34" spans="1:21" ht="15" customHeight="1" x14ac:dyDescent="0.2">
      <c r="A34" s="15" t="str">
        <f>M1D!B29</f>
        <v>64/2019</v>
      </c>
      <c r="B34" s="15" t="str">
        <f>M1D!C29</f>
        <v>Ninković Miloš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IF(M1D!H29="","",M1D!H29)</f>
        <v>9</v>
      </c>
      <c r="P34" s="13">
        <f>IF(M1D!W29="","",M1D!W29)</f>
        <v>13</v>
      </c>
      <c r="Q34" s="12"/>
      <c r="R34" s="13" t="str">
        <f>IF(M1D!O29="","",M1D!O29)</f>
        <v/>
      </c>
      <c r="S34" s="13">
        <f>IF(M1D!V29="","",M1D!V29)</f>
        <v>15</v>
      </c>
      <c r="T34" s="13">
        <f>IF(M1D!T29="","",M1D!T29+10)</f>
        <v>28</v>
      </c>
      <c r="U34" s="13" t="str">
        <f>IF(M1D!U29="","",M1D!U29)</f>
        <v>F</v>
      </c>
    </row>
    <row r="35" spans="1:21" ht="15" customHeight="1" x14ac:dyDescent="0.2">
      <c r="A35" s="15" t="str">
        <f>M1D!B30</f>
        <v>65/2019</v>
      </c>
      <c r="B35" s="15" t="str">
        <f>M1D!C30</f>
        <v>Miljanić Kristina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>
        <f>IF(M1D!H30="","",M1D!H30)</f>
        <v>4.5</v>
      </c>
      <c r="P35" s="13">
        <f>IF(M1D!W30="","",M1D!W30)</f>
        <v>14.5</v>
      </c>
      <c r="Q35" s="12"/>
      <c r="R35" s="13" t="str">
        <f>IF(M1D!O30="","",M1D!O30)</f>
        <v/>
      </c>
      <c r="S35" s="13" t="str">
        <f>IF(M1D!V30="","",M1D!V30)</f>
        <v/>
      </c>
      <c r="T35" s="13">
        <f>IF(M1D!T30="","",M1D!T30+10)</f>
        <v>14.5</v>
      </c>
      <c r="U35" s="13" t="str">
        <f>IF(M1D!U30="","",M1D!U30)</f>
        <v>F</v>
      </c>
    </row>
    <row r="36" spans="1:21" ht="15" customHeight="1" x14ac:dyDescent="0.2">
      <c r="A36" s="15" t="str">
        <f>M1D!B31</f>
        <v>69/2019</v>
      </c>
      <c r="B36" s="15" t="str">
        <f>M1D!C31</f>
        <v>Vučić Andrea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IF(M1D!H31="","",M1D!H31)</f>
        <v>13.5</v>
      </c>
      <c r="P36" s="13">
        <f>IF(M1D!W31="","",M1D!W31)</f>
        <v>13.5</v>
      </c>
      <c r="Q36" s="12"/>
      <c r="R36" s="13">
        <f>IF(M1D!O31="","",M1D!O31)</f>
        <v>12</v>
      </c>
      <c r="S36" s="13">
        <f>IF(M1D!V31="","",M1D!V31)</f>
        <v>22</v>
      </c>
      <c r="T36" s="13">
        <f>IF(M1D!T31="","",M1D!T31+10)</f>
        <v>35.5</v>
      </c>
      <c r="U36" s="13" t="str">
        <f>IF(M1D!U31="","",M1D!U31)</f>
        <v>F</v>
      </c>
    </row>
    <row r="37" spans="1:21" ht="15" customHeight="1" x14ac:dyDescent="0.2">
      <c r="A37" s="15" t="str">
        <f>M1D!B32</f>
        <v>70/2019</v>
      </c>
      <c r="B37" s="15" t="str">
        <f>M1D!C32</f>
        <v>Nedović Andrijana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 t="str">
        <f>IF(M1D!H32="","",M1D!H32)</f>
        <v/>
      </c>
      <c r="P37" s="13">
        <f>IF(M1D!W32="","",M1D!W32)</f>
        <v>10</v>
      </c>
      <c r="Q37" s="12"/>
      <c r="R37" s="13" t="str">
        <f>IF(M1D!O32="","",M1D!O32)</f>
        <v/>
      </c>
      <c r="S37" s="13" t="str">
        <f>IF(M1D!V32="","",M1D!V32)</f>
        <v/>
      </c>
      <c r="T37" s="13">
        <f>IF(M1D!T32="","",M1D!T32+10)</f>
        <v>10</v>
      </c>
      <c r="U37" s="13" t="str">
        <f>IF(M1D!U32="","",M1D!U32)</f>
        <v>F</v>
      </c>
    </row>
    <row r="38" spans="1:21" ht="15" customHeight="1" x14ac:dyDescent="0.2">
      <c r="A38" s="15" t="str">
        <f>M1D!B33</f>
        <v>71/2019</v>
      </c>
      <c r="B38" s="15" t="str">
        <f>M1D!C33</f>
        <v>Sekulović Luka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IF(M1D!H33="","",M1D!H33)</f>
        <v>0</v>
      </c>
      <c r="P38" s="13">
        <f>IF(M1D!W33="","",M1D!W33)</f>
        <v>10</v>
      </c>
      <c r="Q38" s="12"/>
      <c r="R38" s="13" t="str">
        <f>IF(M1D!O33="","",M1D!O33)</f>
        <v/>
      </c>
      <c r="S38" s="13" t="str">
        <f>IF(M1D!V33="","",M1D!V33)</f>
        <v/>
      </c>
      <c r="T38" s="13">
        <f>IF(M1D!T33="","",M1D!T33+10)</f>
        <v>10</v>
      </c>
      <c r="U38" s="13" t="str">
        <f>IF(M1D!U33="","",M1D!U33)</f>
        <v>F</v>
      </c>
    </row>
    <row r="39" spans="1:21" ht="15" customHeight="1" x14ac:dyDescent="0.2">
      <c r="A39" s="15" t="str">
        <f>M1D!B34</f>
        <v>74/2019</v>
      </c>
      <c r="B39" s="15" t="str">
        <f>M1D!C34</f>
        <v>Šorović Marko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>
        <f>IF(M1D!H34="","",M1D!H34)</f>
        <v>8</v>
      </c>
      <c r="P39" s="13">
        <f>IF(M1D!W34="","",M1D!W34)</f>
        <v>8</v>
      </c>
      <c r="Q39" s="12"/>
      <c r="R39" s="13" t="str">
        <f>IF(M1D!O34="","",M1D!O34)</f>
        <v/>
      </c>
      <c r="S39" s="13">
        <f>IF(M1D!V34="","",M1D!V34)</f>
        <v>10</v>
      </c>
      <c r="T39" s="13">
        <f>IF(M1D!T34="","",M1D!T34+10)</f>
        <v>18</v>
      </c>
      <c r="U39" s="13" t="str">
        <f>IF(M1D!U34="","",M1D!U34)</f>
        <v>F</v>
      </c>
    </row>
    <row r="40" spans="1:21" ht="15" customHeight="1" x14ac:dyDescent="0.2">
      <c r="A40" s="15" t="str">
        <f>M1D!B35</f>
        <v>75/2019</v>
      </c>
      <c r="B40" s="15" t="str">
        <f>M1D!C35</f>
        <v>Bojović Anja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>
        <f>IF(M1D!H35="","",M1D!H35)</f>
        <v>7</v>
      </c>
      <c r="P40" s="13">
        <f>IF(M1D!W35="","",M1D!W35)</f>
        <v>9</v>
      </c>
      <c r="Q40" s="12"/>
      <c r="R40" s="13" t="str">
        <f>IF(M1D!O35="","",M1D!O35)</f>
        <v/>
      </c>
      <c r="S40" s="13">
        <f>IF(M1D!V35="","",M1D!V35)</f>
        <v>16</v>
      </c>
      <c r="T40" s="13">
        <f>IF(M1D!T35="","",M1D!T35+10)</f>
        <v>25</v>
      </c>
      <c r="U40" s="13" t="str">
        <f>IF(M1D!U35="","",M1D!U35)</f>
        <v>F</v>
      </c>
    </row>
    <row r="41" spans="1:21" ht="15" customHeight="1" x14ac:dyDescent="0.2">
      <c r="A41" s="15" t="str">
        <f>M1D!B36</f>
        <v>76/2019</v>
      </c>
      <c r="B41" s="15" t="str">
        <f>M1D!C36</f>
        <v>Lučić Ivan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 t="str">
        <f>IF(M1D!H36="","",M1D!H36)</f>
        <v/>
      </c>
      <c r="P41" s="13" t="str">
        <f>IF(M1D!W36="","",M1D!W36)</f>
        <v/>
      </c>
      <c r="Q41" s="12"/>
      <c r="R41" s="13" t="str">
        <f>IF(M1D!O36="","",M1D!O36)</f>
        <v/>
      </c>
      <c r="S41" s="13" t="str">
        <f>IF(M1D!V36="","",M1D!V36)</f>
        <v/>
      </c>
      <c r="T41" s="13" t="str">
        <f>IF(M1D!T36="","",M1D!T36+10)</f>
        <v/>
      </c>
      <c r="U41" s="13" t="str">
        <f>IF(M1D!U36="","",M1D!U36)</f>
        <v>F</v>
      </c>
    </row>
    <row r="42" spans="1:21" ht="15" customHeight="1" x14ac:dyDescent="0.2">
      <c r="A42" s="15" t="str">
        <f>M1D!B37</f>
        <v>78/2019</v>
      </c>
      <c r="B42" s="15" t="str">
        <f>M1D!C37</f>
        <v>Hadžisalihović Benjamin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>
        <f>IF(M1D!H37="","",M1D!H37)</f>
        <v>1</v>
      </c>
      <c r="P42" s="13">
        <f>IF(M1D!W37="","",M1D!W37)</f>
        <v>11</v>
      </c>
      <c r="Q42" s="12"/>
      <c r="R42" s="13" t="str">
        <f>IF(M1D!O37="","",M1D!O37)</f>
        <v/>
      </c>
      <c r="S42" s="13" t="str">
        <f>IF(M1D!V37="","",M1D!V37)</f>
        <v/>
      </c>
      <c r="T42" s="13">
        <f>IF(M1D!T37="","",M1D!T37+10)</f>
        <v>11</v>
      </c>
      <c r="U42" s="13" t="str">
        <f>IF(M1D!U37="","",M1D!U37)</f>
        <v>F</v>
      </c>
    </row>
    <row r="43" spans="1:21" ht="15" customHeight="1" x14ac:dyDescent="0.2">
      <c r="A43" s="15" t="str">
        <f>M1D!B38</f>
        <v>79/2019</v>
      </c>
      <c r="B43" s="15" t="str">
        <f>M1D!C38</f>
        <v>Džaković Ivona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>
        <f>IF(M1D!H38="","",M1D!H38)</f>
        <v>19</v>
      </c>
      <c r="P43" s="13">
        <f>IF(M1D!W38="","",M1D!W38)</f>
        <v>19</v>
      </c>
      <c r="Q43" s="12"/>
      <c r="R43" s="13">
        <f>IF(M1D!O38="","",M1D!O38)</f>
        <v>3</v>
      </c>
      <c r="S43" s="13">
        <f>IF(M1D!V38="","",M1D!V38)</f>
        <v>16</v>
      </c>
      <c r="T43" s="13">
        <f>IF(M1D!T38="","",M1D!T38+10)</f>
        <v>35</v>
      </c>
      <c r="U43" s="13" t="str">
        <f>IF(M1D!U38="","",M1D!U38)</f>
        <v>F</v>
      </c>
    </row>
    <row r="44" spans="1:21" ht="15" customHeight="1" x14ac:dyDescent="0.2">
      <c r="A44" s="15" t="str">
        <f>M1D!B39</f>
        <v>81/2019</v>
      </c>
      <c r="B44" s="15" t="str">
        <f>M1D!C39</f>
        <v>Stanić Sara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IF(M1D!H39="","",M1D!H39)</f>
        <v>10.5</v>
      </c>
      <c r="P44" s="13">
        <f>IF(M1D!W39="","",M1D!W39)</f>
        <v>21.5</v>
      </c>
      <c r="Q44" s="12"/>
      <c r="R44" s="13">
        <f>IF(M1D!O39="","",M1D!O39)</f>
        <v>16</v>
      </c>
      <c r="S44" s="13">
        <f>IF(M1D!V39="","",M1D!V39)</f>
        <v>26</v>
      </c>
      <c r="T44" s="13">
        <f>IF(M1D!T39="","",M1D!T39+10)</f>
        <v>47.5</v>
      </c>
      <c r="U44" s="13" t="str">
        <f>IF(M1D!U39="","",M1D!U39)</f>
        <v>F</v>
      </c>
    </row>
    <row r="45" spans="1:21" ht="15" customHeight="1" x14ac:dyDescent="0.2">
      <c r="A45" s="15" t="str">
        <f>M1D!B40</f>
        <v>82/2019</v>
      </c>
      <c r="B45" s="15" t="str">
        <f>M1D!C40</f>
        <v>Uskoković Nikola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IF(M1D!H40="","",M1D!H40)</f>
        <v>0</v>
      </c>
      <c r="P45" s="13">
        <f>IF(M1D!W40="","",M1D!W40)</f>
        <v>10</v>
      </c>
      <c r="Q45" s="12"/>
      <c r="R45" s="13" t="str">
        <f>IF(M1D!O40="","",M1D!O40)</f>
        <v/>
      </c>
      <c r="S45" s="13" t="str">
        <f>IF(M1D!V40="","",M1D!V40)</f>
        <v/>
      </c>
      <c r="T45" s="13">
        <f>IF(M1D!T40="","",M1D!T40+10)</f>
        <v>10</v>
      </c>
      <c r="U45" s="13" t="str">
        <f>IF(M1D!U40="","",M1D!U40)</f>
        <v>F</v>
      </c>
    </row>
    <row r="46" spans="1:21" ht="15" customHeight="1" x14ac:dyDescent="0.2">
      <c r="A46" s="15" t="str">
        <f>M1D!B41</f>
        <v>86/2019</v>
      </c>
      <c r="B46" s="15" t="str">
        <f>M1D!C41</f>
        <v>Žarković Nikolaj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>
        <f>IF(M1D!H41="","",M1D!H41)</f>
        <v>18</v>
      </c>
      <c r="P46" s="13">
        <f>IF(M1D!W41="","",M1D!W41)</f>
        <v>18</v>
      </c>
      <c r="Q46" s="12"/>
      <c r="R46" s="13">
        <f>IF(M1D!O41="","",M1D!O41)</f>
        <v>0</v>
      </c>
      <c r="S46" s="13">
        <f>IF(M1D!V41="","",M1D!V41)</f>
        <v>10</v>
      </c>
      <c r="T46" s="13">
        <f>IF(M1D!T41="","",M1D!T41+10)</f>
        <v>28</v>
      </c>
      <c r="U46" s="13" t="str">
        <f>IF(M1D!U41="","",M1D!U41)</f>
        <v>F</v>
      </c>
    </row>
    <row r="47" spans="1:21" ht="15" customHeight="1" x14ac:dyDescent="0.2">
      <c r="A47" s="15" t="str">
        <f>M1D!B42</f>
        <v>89/2019</v>
      </c>
      <c r="B47" s="15" t="str">
        <f>M1D!C42</f>
        <v>Jelić Dušan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 t="str">
        <f>IF(M1D!H42="","",M1D!H42)</f>
        <v/>
      </c>
      <c r="P47" s="13" t="str">
        <f>IF(M1D!W42="","",M1D!W42)</f>
        <v/>
      </c>
      <c r="Q47" s="12"/>
      <c r="R47" s="13" t="str">
        <f>IF(M1D!O42="","",M1D!O42)</f>
        <v/>
      </c>
      <c r="S47" s="13" t="str">
        <f>IF(M1D!V42="","",M1D!V42)</f>
        <v/>
      </c>
      <c r="T47" s="13" t="str">
        <f>IF(M1D!T42="","",M1D!T42+10)</f>
        <v/>
      </c>
      <c r="U47" s="13" t="str">
        <f>IF(M1D!U42="","",M1D!U42)</f>
        <v>F</v>
      </c>
    </row>
    <row r="48" spans="1:21" ht="15" customHeight="1" x14ac:dyDescent="0.2">
      <c r="A48" s="15" t="str">
        <f>M1D!B43</f>
        <v>94/2019</v>
      </c>
      <c r="B48" s="15" t="str">
        <f>M1D!C43</f>
        <v>Korać Minja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IF(M1D!H43="","",M1D!H43)</f>
        <v>24</v>
      </c>
      <c r="P48" s="13">
        <f>IF(M1D!W43="","",M1D!W43)</f>
        <v>34</v>
      </c>
      <c r="Q48" s="12"/>
      <c r="R48" s="13" t="str">
        <f>IF(M1D!O43="","",M1D!O43)</f>
        <v/>
      </c>
      <c r="S48" s="13" t="str">
        <f>IF(M1D!V43="","",M1D!V43)</f>
        <v/>
      </c>
      <c r="T48" s="13">
        <f>IF(M1D!T43="","",M1D!T43+10)</f>
        <v>34</v>
      </c>
      <c r="U48" s="13" t="str">
        <f>IF(M1D!U43="","",M1D!U43)</f>
        <v>F</v>
      </c>
    </row>
    <row r="49" spans="1:21" ht="15" customHeight="1" x14ac:dyDescent="0.2">
      <c r="A49" s="15" t="str">
        <f>M1D!B44</f>
        <v>95/2019</v>
      </c>
      <c r="B49" s="15" t="str">
        <f>M1D!C44</f>
        <v>Roganović Ksenija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 t="str">
        <f>IF(M1D!H44="","",M1D!H44)</f>
        <v/>
      </c>
      <c r="P49" s="13" t="str">
        <f>IF(M1D!W44="","",M1D!W44)</f>
        <v/>
      </c>
      <c r="Q49" s="12"/>
      <c r="R49" s="13" t="str">
        <f>IF(M1D!O44="","",M1D!O44)</f>
        <v/>
      </c>
      <c r="S49" s="13" t="str">
        <f>IF(M1D!V44="","",M1D!V44)</f>
        <v/>
      </c>
      <c r="T49" s="13" t="str">
        <f>IF(M1D!T44="","",M1D!T44+10)</f>
        <v/>
      </c>
      <c r="U49" s="13" t="str">
        <f>IF(M1D!U44="","",M1D!U44)</f>
        <v>F</v>
      </c>
    </row>
    <row r="50" spans="1:21" ht="15" customHeight="1" x14ac:dyDescent="0.2">
      <c r="A50" s="15" t="str">
        <f>M1D!B45</f>
        <v>96/2019</v>
      </c>
      <c r="B50" s="15" t="str">
        <f>M1D!C45</f>
        <v>Krpuljević Cano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 t="str">
        <f>IF(M1D!H45="","",M1D!H45)</f>
        <v/>
      </c>
      <c r="P50" s="13" t="str">
        <f>IF(M1D!W45="","",M1D!W45)</f>
        <v/>
      </c>
      <c r="Q50" s="12"/>
      <c r="R50" s="13" t="str">
        <f>IF(M1D!O45="","",M1D!O45)</f>
        <v/>
      </c>
      <c r="S50" s="13" t="str">
        <f>IF(M1D!V45="","",M1D!V45)</f>
        <v/>
      </c>
      <c r="T50" s="13" t="str">
        <f>IF(M1D!T45="","",M1D!T45+10)</f>
        <v/>
      </c>
      <c r="U50" s="13" t="str">
        <f>IF(M1D!U45="","",M1D!U45)</f>
        <v>F</v>
      </c>
    </row>
    <row r="51" spans="1:21" ht="14.25" x14ac:dyDescent="0.2">
      <c r="A51" s="15" t="str">
        <f>M1D!B46</f>
        <v>97/2019</v>
      </c>
      <c r="B51" s="15" t="str">
        <f>M1D!C46</f>
        <v>Knez Mihaela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IF(M1D!H46="","",M1D!H46)</f>
        <v>4</v>
      </c>
      <c r="P51" s="13">
        <f>IF(M1D!W46="","",M1D!W46)</f>
        <v>14</v>
      </c>
      <c r="Q51" s="12"/>
      <c r="R51" s="13" t="str">
        <f>IF(M1D!O46="","",M1D!O46)</f>
        <v/>
      </c>
      <c r="S51" s="13" t="str">
        <f>IF(M1D!V46="","",M1D!V46)</f>
        <v/>
      </c>
      <c r="T51" s="13">
        <f>IF(M1D!T46="","",M1D!T46+10)</f>
        <v>14</v>
      </c>
      <c r="U51" s="13" t="str">
        <f>IF(M1D!U46="","",M1D!U46)</f>
        <v>F</v>
      </c>
    </row>
    <row r="52" spans="1:21" ht="14.25" x14ac:dyDescent="0.2">
      <c r="A52" s="15" t="str">
        <f>M1D!B47</f>
        <v>98/2019</v>
      </c>
      <c r="B52" s="15" t="str">
        <f>M1D!C47</f>
        <v>Ćirović Vanja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IF(M1D!H47="","",M1D!H47)</f>
        <v>24</v>
      </c>
      <c r="P52" s="13">
        <f>IF(M1D!W47="","",M1D!W47)</f>
        <v>24</v>
      </c>
      <c r="Q52" s="12"/>
      <c r="R52" s="13">
        <f>IF(M1D!O47="","",M1D!O47)</f>
        <v>15</v>
      </c>
      <c r="S52" s="13">
        <f>IF(M1D!V47="","",M1D!V47)</f>
        <v>25</v>
      </c>
      <c r="T52" s="13">
        <f>IF(M1D!T47="","",M1D!T47+10)</f>
        <v>49</v>
      </c>
      <c r="U52" s="13" t="str">
        <f>IF(M1D!U47="","",M1D!U47)</f>
        <v>F</v>
      </c>
    </row>
    <row r="53" spans="1:21" ht="14.25" x14ac:dyDescent="0.2">
      <c r="A53" s="15" t="str">
        <f>M1D!B48</f>
        <v>101/2019</v>
      </c>
      <c r="B53" s="15" t="str">
        <f>M1D!C48</f>
        <v>Vučetić Tatjana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 t="str">
        <f>IF(M1D!H48="","",M1D!H48)</f>
        <v/>
      </c>
      <c r="P53" s="13" t="str">
        <f>IF(M1D!W48="","",M1D!W48)</f>
        <v/>
      </c>
      <c r="Q53" s="12"/>
      <c r="R53" s="13" t="str">
        <f>IF(M1D!O48="","",M1D!O48)</f>
        <v/>
      </c>
      <c r="S53" s="13" t="str">
        <f>IF(M1D!V48="","",M1D!V48)</f>
        <v/>
      </c>
      <c r="T53" s="13" t="str">
        <f>IF(M1D!T48="","",M1D!T48+10)</f>
        <v/>
      </c>
      <c r="U53" s="13" t="str">
        <f>IF(M1D!U48="","",M1D!U48)</f>
        <v>F</v>
      </c>
    </row>
    <row r="54" spans="1:21" ht="14.25" x14ac:dyDescent="0.2">
      <c r="A54" s="15" t="str">
        <f>M1D!B49</f>
        <v>103/2019</v>
      </c>
      <c r="B54" s="15" t="str">
        <f>M1D!C49</f>
        <v>Kovačević Emrah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>
        <f>IF(M1D!H49="","",M1D!H49)</f>
        <v>2</v>
      </c>
      <c r="P54" s="13">
        <f>IF(M1D!W49="","",M1D!W49)</f>
        <v>2</v>
      </c>
      <c r="Q54" s="12"/>
      <c r="R54" s="13">
        <f>IF(M1D!O49="","",M1D!O49)</f>
        <v>12</v>
      </c>
      <c r="S54" s="13">
        <f>IF(M1D!V49="","",M1D!V49)</f>
        <v>22</v>
      </c>
      <c r="T54" s="13">
        <f>IF(M1D!T49="","",M1D!T49+10)</f>
        <v>24</v>
      </c>
      <c r="U54" s="13" t="str">
        <f>IF(M1D!U49="","",M1D!U49)</f>
        <v>F</v>
      </c>
    </row>
    <row r="55" spans="1:21" ht="14.25" x14ac:dyDescent="0.2">
      <c r="A55" s="15" t="str">
        <f>M1D!B50</f>
        <v>104/2019</v>
      </c>
      <c r="B55" s="15" t="str">
        <f>M1D!C50</f>
        <v>Jušković Đorđe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 t="str">
        <f>IF(M1D!H50="","",M1D!H50)</f>
        <v/>
      </c>
      <c r="P55" s="13" t="str">
        <f>IF(M1D!W50="","",M1D!W50)</f>
        <v/>
      </c>
      <c r="Q55" s="12"/>
      <c r="R55" s="13" t="str">
        <f>IF(M1D!O50="","",M1D!O50)</f>
        <v/>
      </c>
      <c r="S55" s="13" t="str">
        <f>IF(M1D!V50="","",M1D!V50)</f>
        <v/>
      </c>
      <c r="T55" s="13" t="str">
        <f>IF(M1D!T50="","",M1D!T50+10)</f>
        <v/>
      </c>
      <c r="U55" s="13" t="str">
        <f>IF(M1D!U50="","",M1D!U50)</f>
        <v>F</v>
      </c>
    </row>
    <row r="56" spans="1:21" ht="14.25" x14ac:dyDescent="0.2">
      <c r="A56" s="15" t="str">
        <f>M1D!B51</f>
        <v>105/2019</v>
      </c>
      <c r="B56" s="15" t="str">
        <f>M1D!C51</f>
        <v>Bojović Milena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>
        <f>IF(M1D!H51="","",M1D!H51)</f>
        <v>0</v>
      </c>
      <c r="P56" s="13">
        <f>IF(M1D!W51="","",M1D!W51)</f>
        <v>12</v>
      </c>
      <c r="Q56" s="12"/>
      <c r="R56" s="13" t="str">
        <f>IF(M1D!O51="","",M1D!O51)</f>
        <v/>
      </c>
      <c r="S56" s="13" t="str">
        <f>IF(M1D!V51="","",M1D!V51)</f>
        <v/>
      </c>
      <c r="T56" s="13">
        <f>IF(M1D!T51="","",M1D!T51+10)</f>
        <v>12</v>
      </c>
      <c r="U56" s="13" t="str">
        <f>IF(M1D!U51="","",M1D!U51)</f>
        <v>F</v>
      </c>
    </row>
    <row r="57" spans="1:21" ht="14.25" x14ac:dyDescent="0.2">
      <c r="A57" s="15" t="str">
        <f>M1D!B52</f>
        <v>109/2019</v>
      </c>
      <c r="B57" s="15" t="str">
        <f>M1D!C52</f>
        <v>Stamatović Aleksandra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>
        <f>IF(M1D!H52="","",M1D!H52)</f>
        <v>26</v>
      </c>
      <c r="P57" s="13">
        <f>IF(M1D!W52="","",M1D!W52)</f>
        <v>26</v>
      </c>
      <c r="Q57" s="12"/>
      <c r="R57" s="13">
        <f>IF(M1D!O52="","",M1D!O52)</f>
        <v>5</v>
      </c>
      <c r="S57" s="13">
        <f>IF(M1D!V52="","",M1D!V52)</f>
        <v>15</v>
      </c>
      <c r="T57" s="13">
        <f>IF(M1D!T52="","",M1D!T52+10)</f>
        <v>41</v>
      </c>
      <c r="U57" s="13" t="str">
        <f>IF(M1D!U52="","",M1D!U52)</f>
        <v>F</v>
      </c>
    </row>
    <row r="58" spans="1:21" ht="14.25" x14ac:dyDescent="0.2">
      <c r="A58" s="15" t="str">
        <f>M1D!B53</f>
        <v>110/2019</v>
      </c>
      <c r="B58" s="15" t="str">
        <f>M1D!C53</f>
        <v>Radulović Natalija</v>
      </c>
      <c r="C58" s="5"/>
      <c r="D58" s="6"/>
      <c r="E58" s="6"/>
      <c r="F58" s="6"/>
      <c r="G58" s="6"/>
      <c r="H58" s="6"/>
      <c r="I58" s="7"/>
      <c r="J58" s="7"/>
      <c r="K58" s="7"/>
      <c r="L58" s="7"/>
      <c r="M58" s="7"/>
      <c r="N58" s="7"/>
      <c r="O58" s="13" t="str">
        <f>IF(M1D!H53="","",M1D!H53)</f>
        <v/>
      </c>
      <c r="P58" s="13" t="str">
        <f>IF(M1D!W53="","",M1D!W53)</f>
        <v/>
      </c>
      <c r="Q58" s="12"/>
      <c r="R58" s="13" t="str">
        <f>IF(M1D!O53="","",M1D!O53)</f>
        <v/>
      </c>
      <c r="S58" s="13" t="str">
        <f>IF(M1D!V53="","",M1D!V53)</f>
        <v/>
      </c>
      <c r="T58" s="13" t="str">
        <f>IF(M1D!T53="","",M1D!T53+10)</f>
        <v/>
      </c>
      <c r="U58" s="13" t="str">
        <f>IF(M1D!U53="","",M1D!U53)</f>
        <v>F</v>
      </c>
    </row>
    <row r="59" spans="1:21" ht="14.25" x14ac:dyDescent="0.2">
      <c r="A59" s="15" t="str">
        <f>M1D!B54</f>
        <v>12/2018</v>
      </c>
      <c r="B59" s="15" t="str">
        <f>M1D!C54</f>
        <v>Stojković Đina</v>
      </c>
      <c r="C59" s="5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13" t="str">
        <f>IF(M1D!H54="","",M1D!H54)</f>
        <v/>
      </c>
      <c r="P59" s="13" t="str">
        <f>IF(M1D!W54="","",M1D!W54)</f>
        <v/>
      </c>
      <c r="Q59" s="12"/>
      <c r="R59" s="13" t="str">
        <f>IF(M1D!O54="","",M1D!O54)</f>
        <v/>
      </c>
      <c r="S59" s="13" t="str">
        <f>IF(M1D!V54="","",M1D!V54)</f>
        <v/>
      </c>
      <c r="T59" s="13" t="str">
        <f>IF(M1D!T54="","",M1D!T54+10)</f>
        <v/>
      </c>
      <c r="U59" s="13" t="str">
        <f>IF(M1D!U54="","",M1D!U54)</f>
        <v>F</v>
      </c>
    </row>
    <row r="60" spans="1:21" ht="14.25" x14ac:dyDescent="0.2">
      <c r="A60" s="15" t="str">
        <f>M1D!B55</f>
        <v>14/2018</v>
      </c>
      <c r="B60" s="15" t="str">
        <f>M1D!C55</f>
        <v>Jovović Lazar</v>
      </c>
      <c r="C60" s="5"/>
      <c r="D60" s="6"/>
      <c r="E60" s="6"/>
      <c r="F60" s="6"/>
      <c r="G60" s="6"/>
      <c r="H60" s="6"/>
      <c r="I60" s="7"/>
      <c r="J60" s="7"/>
      <c r="K60" s="7"/>
      <c r="L60" s="7"/>
      <c r="M60" s="7"/>
      <c r="N60" s="7"/>
      <c r="O60" s="13">
        <f>IF(M1D!H55="","",M1D!H55)</f>
        <v>20.5</v>
      </c>
      <c r="P60" s="13">
        <f>IF(M1D!W55="","",M1D!W55)</f>
        <v>20.5</v>
      </c>
      <c r="Q60" s="12"/>
      <c r="R60" s="13" t="str">
        <f>IF(M1D!O55="","",M1D!O55)</f>
        <v/>
      </c>
      <c r="S60" s="13">
        <f>IF(M1D!V55="","",M1D!V55)</f>
        <v>33</v>
      </c>
      <c r="T60" s="13">
        <f>IF(M1D!T55="","",M1D!T55+10)</f>
        <v>53.5</v>
      </c>
      <c r="U60" s="13" t="str">
        <f>IF(M1D!U55="","",M1D!U55)</f>
        <v>E</v>
      </c>
    </row>
    <row r="61" spans="1:21" ht="14.25" x14ac:dyDescent="0.2">
      <c r="A61" s="15" t="str">
        <f>M1D!B56</f>
        <v>21/2018</v>
      </c>
      <c r="B61" s="15" t="str">
        <f>M1D!C56</f>
        <v>Drpljanin Edin</v>
      </c>
      <c r="C61" s="5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13" t="str">
        <f>IF(M1D!H56="","",M1D!H56)</f>
        <v/>
      </c>
      <c r="P61" s="13" t="str">
        <f>IF(M1D!W56="","",M1D!W56)</f>
        <v/>
      </c>
      <c r="Q61" s="12"/>
      <c r="R61" s="13" t="str">
        <f>IF(M1D!O56="","",M1D!O56)</f>
        <v/>
      </c>
      <c r="S61" s="13" t="str">
        <f>IF(M1D!V56="","",M1D!V56)</f>
        <v/>
      </c>
      <c r="T61" s="13" t="str">
        <f>IF(M1D!T56="","",M1D!T56+10)</f>
        <v/>
      </c>
      <c r="U61" s="13" t="str">
        <f>IF(M1D!U56="","",M1D!U56)</f>
        <v>F</v>
      </c>
    </row>
    <row r="62" spans="1:21" ht="14.25" x14ac:dyDescent="0.2">
      <c r="A62" s="15" t="str">
        <f>M1D!B57</f>
        <v>25/2018</v>
      </c>
      <c r="B62" s="15" t="str">
        <f>M1D!C57</f>
        <v>Kovačević Miloš</v>
      </c>
      <c r="C62" s="5"/>
      <c r="D62" s="6"/>
      <c r="E62" s="6"/>
      <c r="F62" s="6"/>
      <c r="G62" s="6"/>
      <c r="H62" s="6"/>
      <c r="I62" s="7"/>
      <c r="J62" s="7"/>
      <c r="K62" s="7"/>
      <c r="L62" s="7"/>
      <c r="M62" s="7"/>
      <c r="N62" s="7"/>
      <c r="O62" s="13" t="str">
        <f>IF(M1D!H57="","",M1D!H57)</f>
        <v/>
      </c>
      <c r="P62" s="13" t="str">
        <f>IF(M1D!W57="","",M1D!W57)</f>
        <v/>
      </c>
      <c r="Q62" s="12"/>
      <c r="R62" s="13" t="str">
        <f>IF(M1D!O57="","",M1D!O57)</f>
        <v/>
      </c>
      <c r="S62" s="13" t="str">
        <f>IF(M1D!V57="","",M1D!V57)</f>
        <v/>
      </c>
      <c r="T62" s="13" t="str">
        <f>IF(M1D!T57="","",M1D!T57+10)</f>
        <v/>
      </c>
      <c r="U62" s="13" t="str">
        <f>IF(M1D!U57="","",M1D!U57)</f>
        <v>F</v>
      </c>
    </row>
    <row r="63" spans="1:21" ht="14.25" x14ac:dyDescent="0.2">
      <c r="A63" s="15" t="str">
        <f>M1D!B58</f>
        <v>30/2018</v>
      </c>
      <c r="B63" s="15" t="str">
        <f>M1D!C58</f>
        <v>Ećo Denis</v>
      </c>
      <c r="C63" s="5"/>
      <c r="D63" s="6"/>
      <c r="E63" s="6"/>
      <c r="F63" s="6"/>
      <c r="G63" s="6"/>
      <c r="H63" s="6"/>
      <c r="I63" s="7"/>
      <c r="J63" s="7"/>
      <c r="K63" s="7"/>
      <c r="L63" s="7"/>
      <c r="M63" s="7"/>
      <c r="N63" s="7"/>
      <c r="O63" s="13" t="str">
        <f>IF(M1D!H58="","",M1D!H58)</f>
        <v/>
      </c>
      <c r="P63" s="13" t="str">
        <f>IF(M1D!W58="","",M1D!W58)</f>
        <v/>
      </c>
      <c r="Q63" s="12"/>
      <c r="R63" s="13" t="str">
        <f>IF(M1D!O58="","",M1D!O58)</f>
        <v/>
      </c>
      <c r="S63" s="13" t="str">
        <f>IF(M1D!V58="","",M1D!V58)</f>
        <v/>
      </c>
      <c r="T63" s="13" t="str">
        <f>IF(M1D!T58="","",M1D!T58+10)</f>
        <v/>
      </c>
      <c r="U63" s="13" t="str">
        <f>IF(M1D!U58="","",M1D!U58)</f>
        <v>F</v>
      </c>
    </row>
    <row r="64" spans="1:21" ht="14.25" x14ac:dyDescent="0.2">
      <c r="A64" s="15" t="str">
        <f>M1D!B59</f>
        <v>33/2018</v>
      </c>
      <c r="B64" s="15" t="str">
        <f>M1D!C59</f>
        <v>Kandić Edita</v>
      </c>
      <c r="C64" s="5"/>
      <c r="D64" s="6"/>
      <c r="E64" s="6"/>
      <c r="F64" s="6"/>
      <c r="G64" s="6"/>
      <c r="H64" s="6"/>
      <c r="I64" s="7"/>
      <c r="J64" s="7"/>
      <c r="K64" s="7"/>
      <c r="L64" s="7"/>
      <c r="M64" s="7"/>
      <c r="N64" s="7"/>
      <c r="O64" s="13" t="str">
        <f>IF(M1D!H59="","",M1D!H59)</f>
        <v/>
      </c>
      <c r="P64" s="13">
        <f>IF(M1D!W59="","",M1D!W59)</f>
        <v>11</v>
      </c>
      <c r="Q64" s="12"/>
      <c r="R64" s="13" t="str">
        <f>IF(M1D!O59="","",M1D!O59)</f>
        <v/>
      </c>
      <c r="S64" s="13" t="str">
        <f>IF(M1D!V59="","",M1D!V59)</f>
        <v/>
      </c>
      <c r="T64" s="13">
        <f>IF(M1D!T59="","",M1D!T59+10)</f>
        <v>11</v>
      </c>
      <c r="U64" s="13" t="str">
        <f>IF(M1D!U59="","",M1D!U59)</f>
        <v>F</v>
      </c>
    </row>
    <row r="65" spans="1:21" ht="14.25" x14ac:dyDescent="0.2">
      <c r="A65" s="15" t="str">
        <f>M1D!B60</f>
        <v>39/2018</v>
      </c>
      <c r="B65" s="15" t="str">
        <f>M1D!C60</f>
        <v>Perišić Anja</v>
      </c>
      <c r="C65" s="5"/>
      <c r="D65" s="6"/>
      <c r="E65" s="6"/>
      <c r="F65" s="6"/>
      <c r="G65" s="6"/>
      <c r="H65" s="6"/>
      <c r="I65" s="7"/>
      <c r="J65" s="7"/>
      <c r="K65" s="7"/>
      <c r="L65" s="7"/>
      <c r="M65" s="7"/>
      <c r="N65" s="7"/>
      <c r="O65" s="13" t="str">
        <f>IF(M1D!H60="","",M1D!H60)</f>
        <v/>
      </c>
      <c r="P65" s="13" t="str">
        <f>IF(M1D!W60="","",M1D!W60)</f>
        <v/>
      </c>
      <c r="Q65" s="12"/>
      <c r="R65" s="13" t="str">
        <f>IF(M1D!O60="","",M1D!O60)</f>
        <v/>
      </c>
      <c r="S65" s="13" t="str">
        <f>IF(M1D!V60="","",M1D!V60)</f>
        <v/>
      </c>
      <c r="T65" s="13" t="str">
        <f>IF(M1D!T60="","",M1D!T60+10)</f>
        <v/>
      </c>
      <c r="U65" s="13" t="str">
        <f>IF(M1D!U60="","",M1D!U60)</f>
        <v>F</v>
      </c>
    </row>
    <row r="66" spans="1:21" ht="14.25" x14ac:dyDescent="0.2">
      <c r="A66" s="15" t="str">
        <f>M1D!B61</f>
        <v>51/2018</v>
      </c>
      <c r="B66" s="15" t="str">
        <f>M1D!C61</f>
        <v>Đurović Ivan</v>
      </c>
      <c r="C66" s="5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13">
        <f>IF(M1D!H61="","",M1D!H61)</f>
        <v>14</v>
      </c>
      <c r="P66" s="13">
        <f>IF(M1D!W61="","",M1D!W61)</f>
        <v>14</v>
      </c>
      <c r="Q66" s="12"/>
      <c r="R66" s="13">
        <f>IF(M1D!O61="","",M1D!O61)</f>
        <v>20</v>
      </c>
      <c r="S66" s="13">
        <f>IF(M1D!V61="","",M1D!V61)</f>
        <v>30</v>
      </c>
      <c r="T66" s="13">
        <f>IF(M1D!T61="","",M1D!T61+10)</f>
        <v>44</v>
      </c>
      <c r="U66" s="13" t="str">
        <f>IF(M1D!U61="","",M1D!U61)</f>
        <v>F</v>
      </c>
    </row>
    <row r="67" spans="1:21" ht="14.25" x14ac:dyDescent="0.2">
      <c r="A67" s="15" t="str">
        <f>M1D!B62</f>
        <v>55/2018</v>
      </c>
      <c r="B67" s="15" t="str">
        <f>M1D!C62</f>
        <v>Laketić Bojana</v>
      </c>
      <c r="C67" s="5"/>
      <c r="D67" s="6"/>
      <c r="E67" s="6"/>
      <c r="F67" s="6"/>
      <c r="G67" s="6"/>
      <c r="H67" s="6"/>
      <c r="I67" s="7"/>
      <c r="J67" s="7"/>
      <c r="K67" s="7"/>
      <c r="L67" s="7"/>
      <c r="M67" s="7"/>
      <c r="N67" s="7"/>
      <c r="O67" s="13">
        <f>IF(M1D!H62="","",M1D!H62)</f>
        <v>22</v>
      </c>
      <c r="P67" s="13">
        <f>IF(M1D!W62="","",M1D!W62)</f>
        <v>22</v>
      </c>
      <c r="Q67" s="12"/>
      <c r="R67" s="13">
        <f>IF(M1D!O62="","",M1D!O62)</f>
        <v>10</v>
      </c>
      <c r="S67" s="13">
        <f>IF(M1D!V62="","",M1D!V62)</f>
        <v>20</v>
      </c>
      <c r="T67" s="13">
        <f>IF(M1D!T62="","",M1D!T62+10)</f>
        <v>42</v>
      </c>
      <c r="U67" s="13" t="str">
        <f>IF(M1D!U62="","",M1D!U62)</f>
        <v>F</v>
      </c>
    </row>
    <row r="68" spans="1:21" ht="14.25" x14ac:dyDescent="0.2">
      <c r="A68" s="15" t="str">
        <f>M1D!B63</f>
        <v>62/2018</v>
      </c>
      <c r="B68" s="15" t="str">
        <f>M1D!C63</f>
        <v>Demić Adis</v>
      </c>
      <c r="C68" s="5"/>
      <c r="D68" s="6"/>
      <c r="E68" s="6"/>
      <c r="F68" s="6"/>
      <c r="G68" s="6"/>
      <c r="H68" s="6"/>
      <c r="I68" s="7"/>
      <c r="J68" s="7"/>
      <c r="K68" s="7"/>
      <c r="L68" s="7"/>
      <c r="M68" s="7"/>
      <c r="N68" s="7"/>
      <c r="O68" s="13" t="str">
        <f>IF(M1D!H63="","",M1D!H63)</f>
        <v/>
      </c>
      <c r="P68" s="13" t="str">
        <f>IF(M1D!W63="","",M1D!W63)</f>
        <v/>
      </c>
      <c r="Q68" s="12"/>
      <c r="R68" s="13" t="str">
        <f>IF(M1D!O63="","",M1D!O63)</f>
        <v/>
      </c>
      <c r="S68" s="13" t="str">
        <f>IF(M1D!V63="","",M1D!V63)</f>
        <v/>
      </c>
      <c r="T68" s="13" t="str">
        <f>IF(M1D!T63="","",M1D!T63+10)</f>
        <v/>
      </c>
      <c r="U68" s="13" t="str">
        <f>IF(M1D!U63="","",M1D!U63)</f>
        <v>F</v>
      </c>
    </row>
    <row r="69" spans="1:21" ht="14.25" x14ac:dyDescent="0.2">
      <c r="A69" s="15" t="str">
        <f>M1D!B64</f>
        <v>72/2018</v>
      </c>
      <c r="B69" s="15" t="str">
        <f>M1D!C64</f>
        <v>Vučurović Jovana</v>
      </c>
      <c r="C69" s="5"/>
      <c r="D69" s="6"/>
      <c r="E69" s="6"/>
      <c r="F69" s="6"/>
      <c r="G69" s="6"/>
      <c r="H69" s="6"/>
      <c r="I69" s="7"/>
      <c r="J69" s="7"/>
      <c r="K69" s="7"/>
      <c r="L69" s="7"/>
      <c r="M69" s="7"/>
      <c r="N69" s="7"/>
      <c r="O69" s="13" t="str">
        <f>IF(M1D!H64="","",M1D!H64)</f>
        <v/>
      </c>
      <c r="P69" s="13" t="str">
        <f>IF(M1D!W64="","",M1D!W64)</f>
        <v/>
      </c>
      <c r="Q69" s="12"/>
      <c r="R69" s="13" t="str">
        <f>IF(M1D!O64="","",M1D!O64)</f>
        <v/>
      </c>
      <c r="S69" s="13" t="str">
        <f>IF(M1D!V64="","",M1D!V64)</f>
        <v/>
      </c>
      <c r="T69" s="13" t="str">
        <f>IF(M1D!T64="","",M1D!T64+10)</f>
        <v/>
      </c>
      <c r="U69" s="13" t="str">
        <f>IF(M1D!U64="","",M1D!U64)</f>
        <v>F</v>
      </c>
    </row>
    <row r="70" spans="1:21" ht="14.25" x14ac:dyDescent="0.2">
      <c r="A70" s="15" t="str">
        <f>M1D!B65</f>
        <v>73/2018</v>
      </c>
      <c r="B70" s="15" t="str">
        <f>M1D!C65</f>
        <v>Ralević Dražen</v>
      </c>
      <c r="C70" s="5"/>
      <c r="D70" s="6"/>
      <c r="E70" s="6"/>
      <c r="F70" s="6"/>
      <c r="G70" s="6"/>
      <c r="H70" s="6"/>
      <c r="I70" s="7"/>
      <c r="J70" s="7"/>
      <c r="K70" s="7"/>
      <c r="L70" s="7"/>
      <c r="M70" s="7"/>
      <c r="N70" s="7"/>
      <c r="O70" s="13" t="str">
        <f>IF(M1D!H65="","",M1D!H65)</f>
        <v/>
      </c>
      <c r="P70" s="13" t="str">
        <f>IF(M1D!W65="","",M1D!W65)</f>
        <v/>
      </c>
      <c r="Q70" s="12"/>
      <c r="R70" s="13" t="str">
        <f>IF(M1D!O65="","",M1D!O65)</f>
        <v/>
      </c>
      <c r="S70" s="13" t="str">
        <f>IF(M1D!V65="","",M1D!V65)</f>
        <v/>
      </c>
      <c r="T70" s="13" t="str">
        <f>IF(M1D!T65="","",M1D!T65+10)</f>
        <v/>
      </c>
      <c r="U70" s="13" t="str">
        <f>IF(M1D!U65="","",M1D!U65)</f>
        <v>F</v>
      </c>
    </row>
    <row r="71" spans="1:21" ht="14.25" x14ac:dyDescent="0.2">
      <c r="A71" s="15" t="str">
        <f>M1D!B66</f>
        <v>84/2018</v>
      </c>
      <c r="B71" s="15" t="str">
        <f>M1D!C66</f>
        <v>Svičević Vojislav</v>
      </c>
      <c r="C71" s="5"/>
      <c r="D71" s="6"/>
      <c r="E71" s="6"/>
      <c r="F71" s="6"/>
      <c r="G71" s="6"/>
      <c r="H71" s="6"/>
      <c r="I71" s="7"/>
      <c r="J71" s="7"/>
      <c r="K71" s="7"/>
      <c r="L71" s="7"/>
      <c r="M71" s="7"/>
      <c r="N71" s="7"/>
      <c r="O71" s="13">
        <f>IF(M1D!H66="","",M1D!H66)</f>
        <v>0</v>
      </c>
      <c r="P71" s="13">
        <f>IF(M1D!W66="","",M1D!W66)</f>
        <v>10</v>
      </c>
      <c r="Q71" s="12"/>
      <c r="R71" s="13" t="str">
        <f>IF(M1D!O66="","",M1D!O66)</f>
        <v/>
      </c>
      <c r="S71" s="13" t="str">
        <f>IF(M1D!V66="","",M1D!V66)</f>
        <v/>
      </c>
      <c r="T71" s="13">
        <f>IF(M1D!T66="","",M1D!T66+10)</f>
        <v>10</v>
      </c>
      <c r="U71" s="13" t="str">
        <f>IF(M1D!U66="","",M1D!U66)</f>
        <v>F</v>
      </c>
    </row>
    <row r="72" spans="1:21" ht="14.25" x14ac:dyDescent="0.2">
      <c r="A72" s="15" t="str">
        <f>M1D!B67</f>
        <v>85/2018</v>
      </c>
      <c r="B72" s="15" t="str">
        <f>M1D!C67</f>
        <v>Svičević Petar</v>
      </c>
      <c r="C72" s="5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13" t="str">
        <f>IF(M1D!H67="","",M1D!H67)</f>
        <v/>
      </c>
      <c r="P72" s="13" t="str">
        <f>IF(M1D!W67="","",M1D!W67)</f>
        <v/>
      </c>
      <c r="Q72" s="12"/>
      <c r="R72" s="13" t="str">
        <f>IF(M1D!O67="","",M1D!O67)</f>
        <v/>
      </c>
      <c r="S72" s="13" t="str">
        <f>IF(M1D!V67="","",M1D!V67)</f>
        <v/>
      </c>
      <c r="T72" s="13" t="str">
        <f>IF(M1D!T67="","",M1D!T67+10)</f>
        <v/>
      </c>
      <c r="U72" s="13" t="str">
        <f>IF(M1D!U67="","",M1D!U67)</f>
        <v>F</v>
      </c>
    </row>
    <row r="73" spans="1:21" ht="14.25" x14ac:dyDescent="0.2">
      <c r="A73" s="15" t="str">
        <f>M1D!B68</f>
        <v>86/2018</v>
      </c>
      <c r="B73" s="15" t="str">
        <f>M1D!C68</f>
        <v>Beha Aleksandra</v>
      </c>
      <c r="C73" s="5"/>
      <c r="D73" s="6"/>
      <c r="E73" s="6"/>
      <c r="F73" s="6"/>
      <c r="G73" s="6"/>
      <c r="H73" s="6"/>
      <c r="I73" s="7"/>
      <c r="J73" s="7"/>
      <c r="K73" s="7"/>
      <c r="L73" s="7"/>
      <c r="M73" s="7"/>
      <c r="N73" s="7"/>
      <c r="O73" s="13" t="str">
        <f>IF(M1D!H68="","",M1D!H68)</f>
        <v/>
      </c>
      <c r="P73" s="13" t="str">
        <f>IF(M1D!W68="","",M1D!W68)</f>
        <v/>
      </c>
      <c r="Q73" s="12"/>
      <c r="R73" s="13" t="str">
        <f>IF(M1D!O68="","",M1D!O68)</f>
        <v/>
      </c>
      <c r="S73" s="13" t="str">
        <f>IF(M1D!V68="","",M1D!V68)</f>
        <v/>
      </c>
      <c r="T73" s="13" t="str">
        <f>IF(M1D!T68="","",M1D!T68+10)</f>
        <v/>
      </c>
      <c r="U73" s="13" t="str">
        <f>IF(M1D!U68="","",M1D!U68)</f>
        <v>F</v>
      </c>
    </row>
    <row r="74" spans="1:21" ht="14.25" x14ac:dyDescent="0.2">
      <c r="A74" s="15" t="str">
        <f>M1D!B69</f>
        <v>92/2018</v>
      </c>
      <c r="B74" s="15" t="str">
        <f>M1D!C69</f>
        <v>Vujisić Ranko</v>
      </c>
      <c r="C74" s="5"/>
      <c r="D74" s="6"/>
      <c r="E74" s="6"/>
      <c r="F74" s="6"/>
      <c r="G74" s="6"/>
      <c r="H74" s="6"/>
      <c r="I74" s="7"/>
      <c r="J74" s="7"/>
      <c r="K74" s="7"/>
      <c r="L74" s="7"/>
      <c r="M74" s="7"/>
      <c r="N74" s="7"/>
      <c r="O74" s="13">
        <f>IF(M1D!H69="","",M1D!H69)</f>
        <v>9</v>
      </c>
      <c r="P74" s="13">
        <f>IF(M1D!W69="","",M1D!W69)</f>
        <v>9</v>
      </c>
      <c r="Q74" s="12"/>
      <c r="R74" s="13">
        <f>IF(M1D!O69="","",M1D!O69)</f>
        <v>13</v>
      </c>
      <c r="S74" s="13">
        <f>IF(M1D!V69="","",M1D!V69)</f>
        <v>23</v>
      </c>
      <c r="T74" s="13">
        <f>IF(M1D!T69="","",M1D!T69+10)</f>
        <v>32</v>
      </c>
      <c r="U74" s="13" t="str">
        <f>IF(M1D!U69="","",M1D!U69)</f>
        <v>F</v>
      </c>
    </row>
    <row r="75" spans="1:21" ht="14.25" x14ac:dyDescent="0.2">
      <c r="A75" s="15" t="str">
        <f>M1D!B70</f>
        <v>93/2018</v>
      </c>
      <c r="B75" s="15" t="str">
        <f>M1D!C70</f>
        <v>Šarović Miloš</v>
      </c>
      <c r="C75" s="5"/>
      <c r="D75" s="6"/>
      <c r="E75" s="6"/>
      <c r="F75" s="6"/>
      <c r="G75" s="6"/>
      <c r="H75" s="6"/>
      <c r="I75" s="7"/>
      <c r="J75" s="7"/>
      <c r="K75" s="7"/>
      <c r="L75" s="7"/>
      <c r="M75" s="7"/>
      <c r="N75" s="7"/>
      <c r="O75" s="13">
        <f>IF(M1D!H70="","",M1D!H70)</f>
        <v>6</v>
      </c>
      <c r="P75" s="13">
        <f>IF(M1D!W70="","",M1D!W70)</f>
        <v>6</v>
      </c>
      <c r="Q75" s="12"/>
      <c r="R75" s="13">
        <f>IF(M1D!O70="","",M1D!O70)</f>
        <v>19</v>
      </c>
      <c r="S75" s="13">
        <f>IF(M1D!V70="","",M1D!V70)</f>
        <v>29</v>
      </c>
      <c r="T75" s="13">
        <f>IF(M1D!T70="","",M1D!T70+10)</f>
        <v>35</v>
      </c>
      <c r="U75" s="13" t="str">
        <f>IF(M1D!U70="","",M1D!U70)</f>
        <v>F</v>
      </c>
    </row>
    <row r="76" spans="1:21" ht="14.25" x14ac:dyDescent="0.2">
      <c r="A76" s="15" t="str">
        <f>M1D!B71</f>
        <v>96/2018</v>
      </c>
      <c r="B76" s="15" t="str">
        <f>M1D!C71</f>
        <v>Kusovac Novica</v>
      </c>
      <c r="C76" s="5"/>
      <c r="D76" s="6"/>
      <c r="E76" s="6"/>
      <c r="F76" s="6"/>
      <c r="G76" s="6"/>
      <c r="H76" s="6"/>
      <c r="I76" s="7"/>
      <c r="J76" s="7"/>
      <c r="K76" s="7"/>
      <c r="L76" s="7"/>
      <c r="M76" s="7"/>
      <c r="N76" s="7"/>
      <c r="O76" s="13" t="str">
        <f>IF(M1D!H71="","",M1D!H71)</f>
        <v/>
      </c>
      <c r="P76" s="13" t="str">
        <f>IF(M1D!W71="","",M1D!W71)</f>
        <v/>
      </c>
      <c r="Q76" s="12"/>
      <c r="R76" s="13" t="str">
        <f>IF(M1D!O71="","",M1D!O71)</f>
        <v/>
      </c>
      <c r="S76" s="13" t="str">
        <f>IF(M1D!V71="","",M1D!V71)</f>
        <v/>
      </c>
      <c r="T76" s="13" t="str">
        <f>IF(M1D!T71="","",M1D!T71+10)</f>
        <v/>
      </c>
      <c r="U76" s="13" t="str">
        <f>IF(M1D!U71="","",M1D!U71)</f>
        <v>F</v>
      </c>
    </row>
    <row r="77" spans="1:21" ht="14.25" x14ac:dyDescent="0.2">
      <c r="A77" s="15" t="str">
        <f>M1D!B72</f>
        <v>5/2017</v>
      </c>
      <c r="B77" s="15" t="str">
        <f>M1D!C72</f>
        <v>Loncović Nikola</v>
      </c>
      <c r="C77" s="5"/>
      <c r="D77" s="6"/>
      <c r="E77" s="6"/>
      <c r="F77" s="6"/>
      <c r="G77" s="6"/>
      <c r="H77" s="6"/>
      <c r="I77" s="7"/>
      <c r="J77" s="7"/>
      <c r="K77" s="7"/>
      <c r="L77" s="7"/>
      <c r="M77" s="7"/>
      <c r="N77" s="7"/>
      <c r="O77" s="13" t="str">
        <f>IF(M1D!H72="","",M1D!H72)</f>
        <v/>
      </c>
      <c r="P77" s="13">
        <f>IF(M1D!W72="","",M1D!W72)</f>
        <v>12.5</v>
      </c>
      <c r="Q77" s="12"/>
      <c r="R77" s="13" t="str">
        <f>IF(M1D!O72="","",M1D!O72)</f>
        <v/>
      </c>
      <c r="S77" s="13">
        <f>IF(M1D!V72="","",M1D!V72)</f>
        <v>17</v>
      </c>
      <c r="T77" s="13">
        <f>IF(M1D!T72="","",M1D!T72+10)</f>
        <v>29.5</v>
      </c>
      <c r="U77" s="13" t="str">
        <f>IF(M1D!U72="","",M1D!U72)</f>
        <v>F</v>
      </c>
    </row>
    <row r="78" spans="1:21" ht="14.25" x14ac:dyDescent="0.2">
      <c r="A78" s="15" t="str">
        <f>M1D!B73</f>
        <v>16/2017</v>
      </c>
      <c r="B78" s="15" t="str">
        <f>M1D!C73</f>
        <v>Cimbaljević Jana</v>
      </c>
      <c r="C78" s="5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13" t="str">
        <f>IF(M1D!H73="","",M1D!H73)</f>
        <v/>
      </c>
      <c r="P78" s="13" t="str">
        <f>IF(M1D!W73="","",M1D!W73)</f>
        <v/>
      </c>
      <c r="Q78" s="12"/>
      <c r="R78" s="13" t="str">
        <f>IF(M1D!O73="","",M1D!O73)</f>
        <v/>
      </c>
      <c r="S78" s="13" t="str">
        <f>IF(M1D!V73="","",M1D!V73)</f>
        <v/>
      </c>
      <c r="T78" s="13" t="str">
        <f>IF(M1D!T73="","",M1D!T73+10)</f>
        <v/>
      </c>
      <c r="U78" s="13" t="str">
        <f>IF(M1D!U73="","",M1D!U73)</f>
        <v>F</v>
      </c>
    </row>
    <row r="79" spans="1:21" ht="14.25" x14ac:dyDescent="0.2">
      <c r="A79" s="15" t="str">
        <f>M1D!B74</f>
        <v>28/2017</v>
      </c>
      <c r="B79" s="15" t="str">
        <f>M1D!C74</f>
        <v>Beljkaš Aleksandar</v>
      </c>
      <c r="C79" s="5"/>
      <c r="D79" s="6"/>
      <c r="E79" s="6"/>
      <c r="F79" s="6"/>
      <c r="G79" s="6"/>
      <c r="H79" s="6"/>
      <c r="I79" s="7"/>
      <c r="J79" s="7"/>
      <c r="K79" s="7"/>
      <c r="L79" s="7"/>
      <c r="M79" s="7"/>
      <c r="N79" s="7"/>
      <c r="O79" s="13" t="str">
        <f>IF(M1D!H74="","",M1D!H74)</f>
        <v/>
      </c>
      <c r="P79" s="13" t="str">
        <f>IF(M1D!W74="","",M1D!W74)</f>
        <v/>
      </c>
      <c r="Q79" s="12"/>
      <c r="R79" s="13" t="str">
        <f>IF(M1D!O74="","",M1D!O74)</f>
        <v/>
      </c>
      <c r="S79" s="13" t="str">
        <f>IF(M1D!V74="","",M1D!V74)</f>
        <v/>
      </c>
      <c r="T79" s="13" t="str">
        <f>IF(M1D!T74="","",M1D!T74+10)</f>
        <v/>
      </c>
      <c r="U79" s="13" t="str">
        <f>IF(M1D!U74="","",M1D!U74)</f>
        <v>F</v>
      </c>
    </row>
    <row r="80" spans="1:21" ht="14.25" x14ac:dyDescent="0.2">
      <c r="A80" s="15" t="str">
        <f>M1D!B75</f>
        <v>65/2017</v>
      </c>
      <c r="B80" s="15" t="str">
        <f>M1D!C75</f>
        <v>Konjević Ratko</v>
      </c>
      <c r="C80" s="5"/>
      <c r="D80" s="6"/>
      <c r="E80" s="6"/>
      <c r="F80" s="6"/>
      <c r="G80" s="6"/>
      <c r="H80" s="6"/>
      <c r="I80" s="7"/>
      <c r="J80" s="7"/>
      <c r="K80" s="7"/>
      <c r="L80" s="7"/>
      <c r="M80" s="7"/>
      <c r="N80" s="7"/>
      <c r="O80" s="13" t="str">
        <f>IF(M1D!H75="","",M1D!H75)</f>
        <v/>
      </c>
      <c r="P80" s="13" t="str">
        <f>IF(M1D!W75="","",M1D!W75)</f>
        <v/>
      </c>
      <c r="Q80" s="12"/>
      <c r="R80" s="13" t="str">
        <f>IF(M1D!O75="","",M1D!O75)</f>
        <v/>
      </c>
      <c r="S80" s="13" t="str">
        <f>IF(M1D!V75="","",M1D!V75)</f>
        <v/>
      </c>
      <c r="T80" s="13" t="str">
        <f>IF(M1D!T75="","",M1D!T75+10)</f>
        <v/>
      </c>
      <c r="U80" s="13" t="str">
        <f>IF(M1D!U75="","",M1D!U75)</f>
        <v>F</v>
      </c>
    </row>
    <row r="81" spans="1:21" ht="14.25" x14ac:dyDescent="0.2">
      <c r="A81" s="15" t="str">
        <f>M1D!B76</f>
        <v>74/2017</v>
      </c>
      <c r="B81" s="15" t="str">
        <f>M1D!C76</f>
        <v>Karadžić Katarina</v>
      </c>
      <c r="C81" s="5"/>
      <c r="D81" s="6"/>
      <c r="E81" s="6"/>
      <c r="F81" s="6"/>
      <c r="G81" s="6"/>
      <c r="H81" s="6"/>
      <c r="I81" s="7"/>
      <c r="J81" s="7"/>
      <c r="K81" s="7"/>
      <c r="L81" s="7"/>
      <c r="M81" s="7"/>
      <c r="N81" s="7"/>
      <c r="O81" s="13">
        <f>IF(M1D!H76="","",M1D!H76)</f>
        <v>24</v>
      </c>
      <c r="P81" s="13">
        <f>IF(M1D!W76="","",M1D!W76)</f>
        <v>24</v>
      </c>
      <c r="Q81" s="12"/>
      <c r="R81" s="13">
        <f>IF(M1D!O76="","",M1D!O76)</f>
        <v>5</v>
      </c>
      <c r="S81" s="13">
        <f>IF(M1D!V76="","",M1D!V76)</f>
        <v>22</v>
      </c>
      <c r="T81" s="13">
        <f>IF(M1D!T76="","",M1D!T76+10)</f>
        <v>46</v>
      </c>
      <c r="U81" s="13" t="str">
        <f>IF(M1D!U76="","",M1D!U76)</f>
        <v>F</v>
      </c>
    </row>
    <row r="82" spans="1:21" ht="14.25" x14ac:dyDescent="0.2">
      <c r="A82" s="15" t="str">
        <f>M1D!B77</f>
        <v>91/2017</v>
      </c>
      <c r="B82" s="15" t="str">
        <f>M1D!C77</f>
        <v>Đurović Milica</v>
      </c>
      <c r="C82" s="5"/>
      <c r="D82" s="6"/>
      <c r="E82" s="6"/>
      <c r="F82" s="6"/>
      <c r="G82" s="6"/>
      <c r="H82" s="6"/>
      <c r="I82" s="7"/>
      <c r="J82" s="7"/>
      <c r="K82" s="7"/>
      <c r="L82" s="7"/>
      <c r="M82" s="7"/>
      <c r="N82" s="7"/>
      <c r="O82" s="13" t="str">
        <f>IF(M1D!H77="","",M1D!H77)</f>
        <v/>
      </c>
      <c r="P82" s="13" t="str">
        <f>IF(M1D!W77="","",M1D!W77)</f>
        <v/>
      </c>
      <c r="Q82" s="12"/>
      <c r="R82" s="13" t="str">
        <f>IF(M1D!O77="","",M1D!O77)</f>
        <v/>
      </c>
      <c r="S82" s="13" t="str">
        <f>IF(M1D!V77="","",M1D!V77)</f>
        <v/>
      </c>
      <c r="T82" s="13" t="str">
        <f>IF(M1D!T77="","",M1D!T77+10)</f>
        <v/>
      </c>
      <c r="U82" s="13" t="str">
        <f>IF(M1D!U77="","",M1D!U77)</f>
        <v>F</v>
      </c>
    </row>
    <row r="83" spans="1:21" ht="14.25" x14ac:dyDescent="0.2">
      <c r="A83" s="15" t="str">
        <f>M1D!B78</f>
        <v>104/2017</v>
      </c>
      <c r="B83" s="15" t="str">
        <f>M1D!C78</f>
        <v>Marićević Aleksa</v>
      </c>
      <c r="C83" s="5"/>
      <c r="D83" s="6"/>
      <c r="E83" s="6"/>
      <c r="F83" s="6"/>
      <c r="G83" s="6"/>
      <c r="H83" s="6"/>
      <c r="I83" s="7"/>
      <c r="J83" s="7"/>
      <c r="K83" s="7"/>
      <c r="L83" s="7"/>
      <c r="M83" s="7"/>
      <c r="N83" s="7"/>
      <c r="O83" s="13" t="str">
        <f>IF(M1D!H78="","",M1D!H78)</f>
        <v/>
      </c>
      <c r="P83" s="13" t="str">
        <f>IF(M1D!W78="","",M1D!W78)</f>
        <v/>
      </c>
      <c r="Q83" s="12"/>
      <c r="R83" s="13" t="str">
        <f>IF(M1D!O78="","",M1D!O78)</f>
        <v/>
      </c>
      <c r="S83" s="13" t="str">
        <f>IF(M1D!V78="","",M1D!V78)</f>
        <v/>
      </c>
      <c r="T83" s="13" t="str">
        <f>IF(M1D!T78="","",M1D!T78+10)</f>
        <v/>
      </c>
      <c r="U83" s="13" t="str">
        <f>IF(M1D!U78="","",M1D!U78)</f>
        <v>F</v>
      </c>
    </row>
    <row r="84" spans="1:21" ht="14.25" x14ac:dyDescent="0.2">
      <c r="A84" s="15" t="str">
        <f>M1D!B79</f>
        <v>114/2017</v>
      </c>
      <c r="B84" s="15" t="str">
        <f>M1D!C79</f>
        <v>Miljanić Irena</v>
      </c>
      <c r="C84" s="5"/>
      <c r="D84" s="6"/>
      <c r="E84" s="6"/>
      <c r="F84" s="6"/>
      <c r="G84" s="6"/>
      <c r="H84" s="6"/>
      <c r="I84" s="7"/>
      <c r="J84" s="7"/>
      <c r="K84" s="7"/>
      <c r="L84" s="7"/>
      <c r="M84" s="7"/>
      <c r="N84" s="7"/>
      <c r="O84" s="13">
        <f>IF(M1D!H79="","",M1D!H79)</f>
        <v>21</v>
      </c>
      <c r="P84" s="13">
        <f>IF(M1D!W79="","",M1D!W79)</f>
        <v>21</v>
      </c>
      <c r="Q84" s="12"/>
      <c r="R84" s="13">
        <f>IF(M1D!O79="","",M1D!O79)</f>
        <v>10</v>
      </c>
      <c r="S84" s="13">
        <f>IF(M1D!V79="","",M1D!V79)</f>
        <v>20</v>
      </c>
      <c r="T84" s="13">
        <f>IF(M1D!T79="","",M1D!T79+10)</f>
        <v>41</v>
      </c>
      <c r="U84" s="13" t="str">
        <f>IF(M1D!U79="","",M1D!U79)</f>
        <v>F</v>
      </c>
    </row>
    <row r="85" spans="1:21" ht="14.25" x14ac:dyDescent="0.2">
      <c r="A85" s="15" t="str">
        <f>M1D!B80</f>
        <v>118/2017</v>
      </c>
      <c r="B85" s="15" t="str">
        <f>M1D!C80</f>
        <v>Krnjević Radovan</v>
      </c>
      <c r="C85" s="5"/>
      <c r="D85" s="6"/>
      <c r="E85" s="6"/>
      <c r="F85" s="6"/>
      <c r="G85" s="6"/>
      <c r="H85" s="6"/>
      <c r="I85" s="7"/>
      <c r="J85" s="7"/>
      <c r="K85" s="7"/>
      <c r="L85" s="7"/>
      <c r="M85" s="7"/>
      <c r="N85" s="7"/>
      <c r="O85" s="13" t="str">
        <f>IF(M1D!H80="","",M1D!H80)</f>
        <v/>
      </c>
      <c r="P85" s="13" t="str">
        <f>IF(M1D!W80="","",M1D!W80)</f>
        <v/>
      </c>
      <c r="Q85" s="12"/>
      <c r="R85" s="13" t="str">
        <f>IF(M1D!O80="","",M1D!O80)</f>
        <v/>
      </c>
      <c r="S85" s="13" t="str">
        <f>IF(M1D!V80="","",M1D!V80)</f>
        <v/>
      </c>
      <c r="T85" s="13" t="str">
        <f>IF(M1D!T80="","",M1D!T80+10)</f>
        <v/>
      </c>
      <c r="U85" s="13" t="str">
        <f>IF(M1D!U80="","",M1D!U80)</f>
        <v>F</v>
      </c>
    </row>
    <row r="86" spans="1:21" ht="14.25" x14ac:dyDescent="0.2">
      <c r="A86" s="15" t="str">
        <f>M1D!B81</f>
        <v>28/2016</v>
      </c>
      <c r="B86" s="15" t="str">
        <f>M1D!C81</f>
        <v>Zečević Janko</v>
      </c>
      <c r="C86" s="5"/>
      <c r="D86" s="6"/>
      <c r="E86" s="6"/>
      <c r="F86" s="6"/>
      <c r="G86" s="6"/>
      <c r="H86" s="6"/>
      <c r="I86" s="7"/>
      <c r="J86" s="7"/>
      <c r="K86" s="7"/>
      <c r="L86" s="7"/>
      <c r="M86" s="7"/>
      <c r="N86" s="7"/>
      <c r="O86" s="13">
        <f>IF(M1D!H81="","",M1D!H81)</f>
        <v>11</v>
      </c>
      <c r="P86" s="13">
        <f>IF(M1D!W81="","",M1D!W81)</f>
        <v>11</v>
      </c>
      <c r="Q86" s="12"/>
      <c r="R86" s="13">
        <f>IF(M1D!O81="","",M1D!O81)</f>
        <v>1</v>
      </c>
      <c r="S86" s="13">
        <f>IF(M1D!V81="","",M1D!V81)</f>
        <v>11</v>
      </c>
      <c r="T86" s="13">
        <f>IF(M1D!T81="","",M1D!T81+10)</f>
        <v>22</v>
      </c>
      <c r="U86" s="13" t="str">
        <f>IF(M1D!U81="","",M1D!U81)</f>
        <v>F</v>
      </c>
    </row>
    <row r="87" spans="1:21" ht="14.25" x14ac:dyDescent="0.2">
      <c r="A87" s="15" t="str">
        <f>M1D!B82</f>
        <v>37/2016</v>
      </c>
      <c r="B87" s="15" t="str">
        <f>M1D!C82</f>
        <v>Koprivica Rajko</v>
      </c>
      <c r="C87" s="5"/>
      <c r="D87" s="6"/>
      <c r="E87" s="6"/>
      <c r="F87" s="6"/>
      <c r="G87" s="6"/>
      <c r="H87" s="6"/>
      <c r="I87" s="7"/>
      <c r="J87" s="7"/>
      <c r="K87" s="7"/>
      <c r="L87" s="7"/>
      <c r="M87" s="7"/>
      <c r="N87" s="7"/>
      <c r="O87" s="13" t="str">
        <f>IF(M1D!H82="","",M1D!H82)</f>
        <v/>
      </c>
      <c r="P87" s="13" t="str">
        <f>IF(M1D!W82="","",M1D!W82)</f>
        <v/>
      </c>
      <c r="Q87" s="12"/>
      <c r="R87" s="13" t="str">
        <f>IF(M1D!O82="","",M1D!O82)</f>
        <v/>
      </c>
      <c r="S87" s="13" t="str">
        <f>IF(M1D!V82="","",M1D!V82)</f>
        <v/>
      </c>
      <c r="T87" s="13" t="str">
        <f>IF(M1D!T82="","",M1D!T82+10)</f>
        <v/>
      </c>
      <c r="U87" s="13" t="str">
        <f>IF(M1D!U82="","",M1D!U82)</f>
        <v>F</v>
      </c>
    </row>
    <row r="88" spans="1:21" ht="14.25" x14ac:dyDescent="0.2">
      <c r="A88" s="15" t="str">
        <f>M1D!B83</f>
        <v>48/2016</v>
      </c>
      <c r="B88" s="15" t="str">
        <f>M1D!C83</f>
        <v>Džanković Haris</v>
      </c>
      <c r="C88" s="5"/>
      <c r="D88" s="6"/>
      <c r="E88" s="6"/>
      <c r="F88" s="6"/>
      <c r="G88" s="6"/>
      <c r="H88" s="6"/>
      <c r="I88" s="7"/>
      <c r="J88" s="7"/>
      <c r="K88" s="7"/>
      <c r="L88" s="7"/>
      <c r="M88" s="7"/>
      <c r="N88" s="7"/>
      <c r="O88" s="13" t="str">
        <f>IF(M1D!H83="","",M1D!H83)</f>
        <v/>
      </c>
      <c r="P88" s="13" t="str">
        <f>IF(M1D!W83="","",M1D!W83)</f>
        <v/>
      </c>
      <c r="Q88" s="12"/>
      <c r="R88" s="13" t="str">
        <f>IF(M1D!O83="","",M1D!O83)</f>
        <v/>
      </c>
      <c r="S88" s="13" t="str">
        <f>IF(M1D!V83="","",M1D!V83)</f>
        <v/>
      </c>
      <c r="T88" s="13" t="str">
        <f>IF(M1D!T83="","",M1D!T83+10)</f>
        <v/>
      </c>
      <c r="U88" s="13" t="str">
        <f>IF(M1D!U83="","",M1D!U83)</f>
        <v>F</v>
      </c>
    </row>
    <row r="89" spans="1:21" ht="14.25" x14ac:dyDescent="0.2">
      <c r="A89" s="15" t="str">
        <f>M1D!B84</f>
        <v>70/2016</v>
      </c>
      <c r="B89" s="15" t="str">
        <f>M1D!C84</f>
        <v>Muratović Damir</v>
      </c>
      <c r="C89" s="5"/>
      <c r="D89" s="6"/>
      <c r="E89" s="6"/>
      <c r="F89" s="6"/>
      <c r="G89" s="6"/>
      <c r="H89" s="6"/>
      <c r="I89" s="7"/>
      <c r="J89" s="7"/>
      <c r="K89" s="7"/>
      <c r="L89" s="7"/>
      <c r="M89" s="7"/>
      <c r="N89" s="7"/>
      <c r="O89" s="13" t="str">
        <f>IF(M1D!H84="","",M1D!H84)</f>
        <v/>
      </c>
      <c r="P89" s="13">
        <f>IF(M1D!W84="","",M1D!W84)</f>
        <v>16</v>
      </c>
      <c r="Q89" s="12"/>
      <c r="R89" s="13" t="str">
        <f>IF(M1D!O84="","",M1D!O84)</f>
        <v/>
      </c>
      <c r="S89" s="13" t="str">
        <f>IF(M1D!V84="","",M1D!V84)</f>
        <v/>
      </c>
      <c r="T89" s="13">
        <f>IF(M1D!T84="","",M1D!T84+10)</f>
        <v>16</v>
      </c>
      <c r="U89" s="13" t="str">
        <f>IF(M1D!U84="","",M1D!U84)</f>
        <v>F</v>
      </c>
    </row>
    <row r="90" spans="1:21" ht="14.25" x14ac:dyDescent="0.2">
      <c r="A90" s="15" t="str">
        <f>M1D!B85</f>
        <v>82/2016</v>
      </c>
      <c r="B90" s="15" t="str">
        <f>M1D!C85</f>
        <v>Kasalica Vasilije</v>
      </c>
      <c r="C90" s="5"/>
      <c r="D90" s="6"/>
      <c r="E90" s="6"/>
      <c r="F90" s="6"/>
      <c r="G90" s="6"/>
      <c r="H90" s="6"/>
      <c r="I90" s="7"/>
      <c r="J90" s="7"/>
      <c r="K90" s="7"/>
      <c r="L90" s="7"/>
      <c r="M90" s="7"/>
      <c r="N90" s="7"/>
      <c r="O90" s="13">
        <f>IF(M1D!H85="","",M1D!H85)</f>
        <v>12</v>
      </c>
      <c r="P90" s="13">
        <f>IF(M1D!W85="","",M1D!W85)</f>
        <v>12</v>
      </c>
      <c r="Q90" s="12"/>
      <c r="R90" s="13" t="str">
        <f>IF(M1D!O85="","",M1D!O85)</f>
        <v/>
      </c>
      <c r="S90" s="13">
        <f>IF(M1D!V85="","",M1D!V85)</f>
        <v>10</v>
      </c>
      <c r="T90" s="13">
        <f>IF(M1D!T85="","",M1D!T85+10)</f>
        <v>22</v>
      </c>
      <c r="U90" s="13" t="str">
        <f>IF(M1D!U85="","",M1D!U85)</f>
        <v>F</v>
      </c>
    </row>
    <row r="91" spans="1:21" ht="14.25" x14ac:dyDescent="0.2">
      <c r="A91" s="15" t="str">
        <f>M1D!B86</f>
        <v>87/2016</v>
      </c>
      <c r="B91" s="15" t="str">
        <f>M1D!C86</f>
        <v>Pavlović Goran</v>
      </c>
      <c r="C91" s="5"/>
      <c r="D91" s="6"/>
      <c r="E91" s="6"/>
      <c r="F91" s="6"/>
      <c r="G91" s="6"/>
      <c r="H91" s="6"/>
      <c r="I91" s="7"/>
      <c r="J91" s="7"/>
      <c r="K91" s="7"/>
      <c r="L91" s="7"/>
      <c r="M91" s="7"/>
      <c r="N91" s="7"/>
      <c r="O91" s="13" t="str">
        <f>IF(M1D!H86="","",M1D!H86)</f>
        <v/>
      </c>
      <c r="P91" s="13" t="str">
        <f>IF(M1D!W86="","",M1D!W86)</f>
        <v/>
      </c>
      <c r="Q91" s="12"/>
      <c r="R91" s="13" t="str">
        <f>IF(M1D!O86="","",M1D!O86)</f>
        <v/>
      </c>
      <c r="S91" s="13" t="str">
        <f>IF(M1D!V86="","",M1D!V86)</f>
        <v/>
      </c>
      <c r="T91" s="13" t="str">
        <f>IF(M1D!T86="","",M1D!T86+10)</f>
        <v/>
      </c>
      <c r="U91" s="13" t="str">
        <f>IF(M1D!U86="","",M1D!U86)</f>
        <v>F</v>
      </c>
    </row>
    <row r="92" spans="1:21" ht="14.25" x14ac:dyDescent="0.2">
      <c r="A92" s="15" t="str">
        <f>M1D!B87</f>
        <v>16/2015</v>
      </c>
      <c r="B92" s="15" t="str">
        <f>M1D!C87</f>
        <v>Kljajić Aleksandar</v>
      </c>
      <c r="C92" s="5"/>
      <c r="D92" s="6"/>
      <c r="E92" s="6"/>
      <c r="F92" s="6"/>
      <c r="G92" s="6"/>
      <c r="H92" s="6"/>
      <c r="I92" s="7"/>
      <c r="J92" s="7"/>
      <c r="K92" s="7"/>
      <c r="L92" s="7"/>
      <c r="M92" s="7"/>
      <c r="N92" s="7"/>
      <c r="O92" s="13" t="str">
        <f>IF(M1D!H87="","",M1D!H87)</f>
        <v/>
      </c>
      <c r="P92" s="13" t="str">
        <f>IF(M1D!W87="","",M1D!W87)</f>
        <v/>
      </c>
      <c r="Q92" s="12"/>
      <c r="R92" s="13" t="str">
        <f>IF(M1D!O87="","",M1D!O87)</f>
        <v/>
      </c>
      <c r="S92" s="13" t="str">
        <f>IF(M1D!V87="","",M1D!V87)</f>
        <v/>
      </c>
      <c r="T92" s="13" t="str">
        <f>IF(M1D!T87="","",M1D!T87+10)</f>
        <v/>
      </c>
      <c r="U92" s="13" t="str">
        <f>IF(M1D!U87="","",M1D!U87)</f>
        <v>F</v>
      </c>
    </row>
    <row r="93" spans="1:21" ht="14.25" x14ac:dyDescent="0.2">
      <c r="A93" s="15" t="str">
        <f>M1D!B88</f>
        <v>25/2015</v>
      </c>
      <c r="B93" s="15" t="str">
        <f>M1D!C88</f>
        <v>Perić Duško</v>
      </c>
      <c r="C93" s="5"/>
      <c r="D93" s="6"/>
      <c r="E93" s="6"/>
      <c r="F93" s="6"/>
      <c r="G93" s="6"/>
      <c r="H93" s="6"/>
      <c r="I93" s="7"/>
      <c r="J93" s="7"/>
      <c r="K93" s="7"/>
      <c r="L93" s="7"/>
      <c r="M93" s="7"/>
      <c r="N93" s="7"/>
      <c r="O93" s="13" t="str">
        <f>IF(M1D!H88="","",M1D!H88)</f>
        <v/>
      </c>
      <c r="P93" s="13" t="str">
        <f>IF(M1D!W88="","",M1D!W88)</f>
        <v/>
      </c>
      <c r="Q93" s="12"/>
      <c r="R93" s="13" t="str">
        <f>IF(M1D!O88="","",M1D!O88)</f>
        <v/>
      </c>
      <c r="S93" s="13" t="str">
        <f>IF(M1D!V88="","",M1D!V88)</f>
        <v/>
      </c>
      <c r="T93" s="13" t="str">
        <f>IF(M1D!T88="","",M1D!T88+10)</f>
        <v/>
      </c>
      <c r="U93" s="13" t="str">
        <f>IF(M1D!U88="","",M1D!U88)</f>
        <v>F</v>
      </c>
    </row>
    <row r="94" spans="1:21" ht="14.25" x14ac:dyDescent="0.2">
      <c r="A94" s="15" t="str">
        <f>M1D!B89</f>
        <v>94/2015</v>
      </c>
      <c r="B94" s="15" t="str">
        <f>M1D!C89</f>
        <v>Đurković Ljilja</v>
      </c>
      <c r="C94" s="5"/>
      <c r="D94" s="6"/>
      <c r="E94" s="6"/>
      <c r="F94" s="6"/>
      <c r="G94" s="6"/>
      <c r="H94" s="6"/>
      <c r="I94" s="7"/>
      <c r="J94" s="7"/>
      <c r="K94" s="7"/>
      <c r="L94" s="7"/>
      <c r="M94" s="7"/>
      <c r="N94" s="7"/>
      <c r="O94" s="13" t="str">
        <f>IF(M1D!H89="","",M1D!H89)</f>
        <v/>
      </c>
      <c r="P94" s="13" t="str">
        <f>IF(M1D!W89="","",M1D!W89)</f>
        <v/>
      </c>
      <c r="Q94" s="12"/>
      <c r="R94" s="13" t="str">
        <f>IF(M1D!O89="","",M1D!O89)</f>
        <v/>
      </c>
      <c r="S94" s="13" t="str">
        <f>IF(M1D!V89="","",M1D!V89)</f>
        <v/>
      </c>
      <c r="T94" s="13" t="str">
        <f>IF(M1D!T89="","",M1D!T89+10)</f>
        <v/>
      </c>
      <c r="U94" s="13" t="str">
        <f>IF(M1D!U89="","",M1D!U89)</f>
        <v>F</v>
      </c>
    </row>
    <row r="95" spans="1:21" ht="14.25" x14ac:dyDescent="0.2">
      <c r="A95" s="15" t="str">
        <f>M1D!B90</f>
        <v>100/2015</v>
      </c>
      <c r="B95" s="15" t="str">
        <f>M1D!C90</f>
        <v>Ralević Miljan</v>
      </c>
      <c r="C95" s="5"/>
      <c r="D95" s="6"/>
      <c r="E95" s="6"/>
      <c r="F95" s="6"/>
      <c r="G95" s="6"/>
      <c r="H95" s="6"/>
      <c r="I95" s="7"/>
      <c r="J95" s="7"/>
      <c r="K95" s="7"/>
      <c r="L95" s="7"/>
      <c r="M95" s="7"/>
      <c r="N95" s="7"/>
      <c r="O95" s="13" t="str">
        <f>IF(M1D!H90="","",M1D!H90)</f>
        <v/>
      </c>
      <c r="P95" s="13">
        <f>IF(M1D!W90="","",M1D!W90)</f>
        <v>10</v>
      </c>
      <c r="Q95" s="12"/>
      <c r="R95" s="13" t="str">
        <f>IF(M1D!O90="","",M1D!O90)</f>
        <v/>
      </c>
      <c r="S95" s="13" t="str">
        <f>IF(M1D!V90="","",M1D!V90)</f>
        <v/>
      </c>
      <c r="T95" s="13">
        <f>IF(M1D!T90="","",M1D!T90+10)</f>
        <v>10</v>
      </c>
      <c r="U95" s="13" t="str">
        <f>IF(M1D!U90="","",M1D!U90)</f>
        <v>F</v>
      </c>
    </row>
    <row r="96" spans="1:21" ht="14.25" x14ac:dyDescent="0.2">
      <c r="A96" s="15" t="str">
        <f>M1D!B91</f>
        <v>41/2014</v>
      </c>
      <c r="B96" s="15" t="str">
        <f>M1D!C91</f>
        <v>Lončarević Marija</v>
      </c>
      <c r="C96" s="5"/>
      <c r="D96" s="6"/>
      <c r="E96" s="6"/>
      <c r="F96" s="6"/>
      <c r="G96" s="6"/>
      <c r="H96" s="6"/>
      <c r="I96" s="7"/>
      <c r="J96" s="7"/>
      <c r="K96" s="7"/>
      <c r="L96" s="7"/>
      <c r="M96" s="7"/>
      <c r="N96" s="7"/>
      <c r="O96" s="13" t="str">
        <f>IF(M1D!H91="","",M1D!H91)</f>
        <v/>
      </c>
      <c r="P96" s="13" t="str">
        <f>IF(M1D!W91="","",M1D!W91)</f>
        <v/>
      </c>
      <c r="Q96" s="12"/>
      <c r="R96" s="13" t="str">
        <f>IF(M1D!O91="","",M1D!O91)</f>
        <v/>
      </c>
      <c r="S96" s="13" t="str">
        <f>IF(M1D!V91="","",M1D!V91)</f>
        <v/>
      </c>
      <c r="T96" s="13" t="str">
        <f>IF(M1D!T91="","",M1D!T91+10)</f>
        <v/>
      </c>
      <c r="U96" s="13" t="str">
        <f>IF(M1D!U91="","",M1D!U91)</f>
        <v>F</v>
      </c>
    </row>
    <row r="97" spans="1:21" ht="14.25" x14ac:dyDescent="0.2">
      <c r="A97" s="15" t="str">
        <f>M1D!B92</f>
        <v>71/2014</v>
      </c>
      <c r="B97" s="15" t="str">
        <f>M1D!C92</f>
        <v>Kočan Armin</v>
      </c>
      <c r="C97" s="5"/>
      <c r="D97" s="6"/>
      <c r="E97" s="6"/>
      <c r="F97" s="6"/>
      <c r="G97" s="6"/>
      <c r="H97" s="6"/>
      <c r="I97" s="7"/>
      <c r="J97" s="7"/>
      <c r="K97" s="7"/>
      <c r="L97" s="7"/>
      <c r="M97" s="7"/>
      <c r="N97" s="7"/>
      <c r="O97" s="13" t="str">
        <f>IF(M1D!H92="","",M1D!H92)</f>
        <v/>
      </c>
      <c r="P97" s="13" t="str">
        <f>IF(M1D!W92="","",M1D!W92)</f>
        <v/>
      </c>
      <c r="Q97" s="12"/>
      <c r="R97" s="13" t="str">
        <f>IF(M1D!O92="","",M1D!O92)</f>
        <v/>
      </c>
      <c r="S97" s="13" t="str">
        <f>IF(M1D!V92="","",M1D!V92)</f>
        <v/>
      </c>
      <c r="T97" s="13" t="str">
        <f>IF(M1D!T92="","",M1D!T92+10)</f>
        <v/>
      </c>
      <c r="U97" s="13" t="str">
        <f>IF(M1D!U92="","",M1D!U92)</f>
        <v>F</v>
      </c>
    </row>
    <row r="98" spans="1:21" ht="14.25" x14ac:dyDescent="0.2">
      <c r="A98" s="15" t="str">
        <f>M1D!B93</f>
        <v>124/2014</v>
      </c>
      <c r="B98" s="15" t="str">
        <f>M1D!C93</f>
        <v>Topalović Stefan</v>
      </c>
      <c r="C98" s="5"/>
      <c r="D98" s="6"/>
      <c r="E98" s="6"/>
      <c r="F98" s="6"/>
      <c r="G98" s="6"/>
      <c r="H98" s="6"/>
      <c r="I98" s="7"/>
      <c r="J98" s="7"/>
      <c r="K98" s="7"/>
      <c r="L98" s="7"/>
      <c r="M98" s="7"/>
      <c r="N98" s="7"/>
      <c r="O98" s="13" t="str">
        <f>IF(M1D!H93="","",M1D!H93)</f>
        <v/>
      </c>
      <c r="P98" s="13">
        <f>IF(M1D!W93="","",M1D!W93)</f>
        <v>10</v>
      </c>
      <c r="Q98" s="12"/>
      <c r="R98" s="13" t="str">
        <f>IF(M1D!O93="","",M1D!O93)</f>
        <v/>
      </c>
      <c r="S98" s="13" t="str">
        <f>IF(M1D!V93="","",M1D!V93)</f>
        <v/>
      </c>
      <c r="T98" s="13">
        <f>IF(M1D!T93="","",M1D!T93+10)</f>
        <v>10</v>
      </c>
      <c r="U98" s="13" t="str">
        <f>IF(M1D!U93="","",M1D!U93)</f>
        <v>F</v>
      </c>
    </row>
    <row r="99" spans="1:21" ht="14.25" x14ac:dyDescent="0.2">
      <c r="A99" s="15" t="str">
        <f>M1D!B94</f>
        <v>132/2014</v>
      </c>
      <c r="B99" s="15" t="str">
        <f>M1D!C94</f>
        <v>Kise Marko</v>
      </c>
      <c r="C99" s="5"/>
      <c r="D99" s="6"/>
      <c r="E99" s="6"/>
      <c r="F99" s="6"/>
      <c r="G99" s="6"/>
      <c r="H99" s="6"/>
      <c r="I99" s="7"/>
      <c r="J99" s="7"/>
      <c r="K99" s="7"/>
      <c r="L99" s="7"/>
      <c r="M99" s="7"/>
      <c r="N99" s="7"/>
      <c r="O99" s="13">
        <f>IF(M1D!H94="","",M1D!H94)</f>
        <v>11</v>
      </c>
      <c r="P99" s="13">
        <f>IF(M1D!W94="","",M1D!W94)</f>
        <v>14</v>
      </c>
      <c r="Q99" s="12"/>
      <c r="R99" s="13" t="str">
        <f>IF(M1D!O94="","",M1D!O94)</f>
        <v/>
      </c>
      <c r="S99" s="13">
        <f>IF(M1D!V94="","",M1D!V94)</f>
        <v>20</v>
      </c>
      <c r="T99" s="13">
        <f>IF(M1D!T94="","",M1D!T94+10)</f>
        <v>34</v>
      </c>
      <c r="U99" s="13" t="str">
        <f>IF(M1D!U94="","",M1D!U94)</f>
        <v>F</v>
      </c>
    </row>
    <row r="100" spans="1:21" ht="14.25" x14ac:dyDescent="0.2">
      <c r="A100" s="15" t="str">
        <f>M1D!B95</f>
        <v>143/2014</v>
      </c>
      <c r="B100" s="15" t="str">
        <f>M1D!C95</f>
        <v>Bubanja Danilo</v>
      </c>
      <c r="C100" s="5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7"/>
      <c r="O100" s="13">
        <f>IF(M1D!H95="","",M1D!H95)</f>
        <v>3</v>
      </c>
      <c r="P100" s="13">
        <f>IF(M1D!W95="","",M1D!W95)</f>
        <v>15</v>
      </c>
      <c r="Q100" s="12"/>
      <c r="R100" s="13" t="str">
        <f>IF(M1D!O95="","",M1D!O95)</f>
        <v/>
      </c>
      <c r="S100" s="13" t="str">
        <f>IF(M1D!V95="","",M1D!V95)</f>
        <v/>
      </c>
      <c r="T100" s="13">
        <f>IF(M1D!T95="","",M1D!T95+10)</f>
        <v>15</v>
      </c>
      <c r="U100" s="13" t="str">
        <f>IF(M1D!U95="","",M1D!U95)</f>
        <v>F</v>
      </c>
    </row>
    <row r="101" spans="1:21" ht="14.25" x14ac:dyDescent="0.2">
      <c r="A101" s="15" t="str">
        <f>M1D!B96</f>
        <v>64/2013</v>
      </c>
      <c r="B101" s="15" t="str">
        <f>M1D!C96</f>
        <v>Camaj Danjel</v>
      </c>
      <c r="C101" s="5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7"/>
      <c r="O101" s="13" t="str">
        <f>IF(M1D!H96="","",M1D!H96)</f>
        <v/>
      </c>
      <c r="P101" s="13" t="str">
        <f>IF(M1D!W96="","",M1D!W96)</f>
        <v/>
      </c>
      <c r="Q101" s="12"/>
      <c r="R101" s="13" t="str">
        <f>IF(M1D!O96="","",M1D!O96)</f>
        <v/>
      </c>
      <c r="S101" s="13" t="str">
        <f>IF(M1D!V96="","",M1D!V96)</f>
        <v/>
      </c>
      <c r="T101" s="13" t="str">
        <f>IF(M1D!T96="","",M1D!T96+10)</f>
        <v/>
      </c>
      <c r="U101" s="13" t="str">
        <f>IF(M1D!U96="","",M1D!U96)</f>
        <v>F</v>
      </c>
    </row>
    <row r="102" spans="1:21" ht="14.25" x14ac:dyDescent="0.2">
      <c r="A102" s="15" t="str">
        <f>M1D!B97</f>
        <v>74/2013</v>
      </c>
      <c r="B102" s="15" t="str">
        <f>M1D!C97</f>
        <v>Kalač Arijan</v>
      </c>
      <c r="C102" s="5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7"/>
      <c r="O102" s="13" t="str">
        <f>IF(M1D!H97="","",M1D!H97)</f>
        <v/>
      </c>
      <c r="P102" s="13" t="str">
        <f>IF(M1D!W97="","",M1D!W97)</f>
        <v/>
      </c>
      <c r="Q102" s="12"/>
      <c r="R102" s="13" t="str">
        <f>IF(M1D!O97="","",M1D!O97)</f>
        <v/>
      </c>
      <c r="S102" s="13" t="str">
        <f>IF(M1D!V97="","",M1D!V97)</f>
        <v/>
      </c>
      <c r="T102" s="13" t="str">
        <f>IF(M1D!T97="","",M1D!T97+10)</f>
        <v/>
      </c>
      <c r="U102" s="13" t="str">
        <f>IF(M1D!U97="","",M1D!U97)</f>
        <v>F</v>
      </c>
    </row>
    <row r="103" spans="1:21" ht="14.25" x14ac:dyDescent="0.2">
      <c r="A103" s="15" t="str">
        <f>M1D!B98</f>
        <v>78/2013</v>
      </c>
      <c r="B103" s="15" t="str">
        <f>M1D!C98</f>
        <v>Pepić Ersan</v>
      </c>
      <c r="C103" s="5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7"/>
      <c r="O103" s="13" t="str">
        <f>IF(M1D!H98="","",M1D!H98)</f>
        <v/>
      </c>
      <c r="P103" s="13">
        <f>IF(M1D!W98="","",M1D!W98)</f>
        <v>10</v>
      </c>
      <c r="Q103" s="12"/>
      <c r="R103" s="13" t="str">
        <f>IF(M1D!O98="","",M1D!O98)</f>
        <v/>
      </c>
      <c r="S103" s="13" t="str">
        <f>IF(M1D!V98="","",M1D!V98)</f>
        <v/>
      </c>
      <c r="T103" s="13">
        <f>IF(M1D!T98="","",M1D!T98+10)</f>
        <v>10</v>
      </c>
      <c r="U103" s="13" t="str">
        <f>IF(M1D!U98="","",M1D!U98)</f>
        <v>F</v>
      </c>
    </row>
    <row r="104" spans="1:21" ht="14.25" x14ac:dyDescent="0.2">
      <c r="A104" s="15" t="str">
        <f>M1D!B99</f>
        <v>124/2013</v>
      </c>
      <c r="B104" s="15" t="str">
        <f>M1D!C99</f>
        <v>Marojević Aleksandra</v>
      </c>
      <c r="C104" s="5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7"/>
      <c r="O104" s="13" t="str">
        <f>IF(M1D!H99="","",M1D!H99)</f>
        <v/>
      </c>
      <c r="P104" s="13">
        <f>IF(M1D!W99="","",M1D!W99)</f>
        <v>12</v>
      </c>
      <c r="Q104" s="12"/>
      <c r="R104" s="13" t="str">
        <f>IF(M1D!O99="","",M1D!O99)</f>
        <v/>
      </c>
      <c r="S104" s="13" t="str">
        <f>IF(M1D!V99="","",M1D!V99)</f>
        <v/>
      </c>
      <c r="T104" s="13">
        <f>IF(M1D!T99="","",M1D!T99+10)</f>
        <v>12</v>
      </c>
      <c r="U104" s="13" t="str">
        <f>IF(M1D!U99="","",M1D!U99)</f>
        <v>F</v>
      </c>
    </row>
    <row r="105" spans="1:21" ht="14.25" x14ac:dyDescent="0.2">
      <c r="A105" s="15" t="str">
        <f>M1D!B100</f>
        <v>140/2013</v>
      </c>
      <c r="B105" s="15" t="str">
        <f>M1D!C100</f>
        <v>Šarović Ana</v>
      </c>
      <c r="C105" s="5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13">
        <f>IF(M1D!H100="","",M1D!H100)</f>
        <v>6</v>
      </c>
      <c r="P105" s="13">
        <f>IF(M1D!W100="","",M1D!W100)</f>
        <v>16</v>
      </c>
      <c r="Q105" s="12"/>
      <c r="R105" s="13" t="str">
        <f>IF(M1D!O100="","",M1D!O100)</f>
        <v/>
      </c>
      <c r="S105" s="13" t="str">
        <f>IF(M1D!V100="","",M1D!V100)</f>
        <v/>
      </c>
      <c r="T105" s="13">
        <f>IF(M1D!T100="","",M1D!T100+10)</f>
        <v>16</v>
      </c>
      <c r="U105" s="13" t="str">
        <f>IF(M1D!U100="","",M1D!U100)</f>
        <v>F</v>
      </c>
    </row>
    <row r="106" spans="1:21" ht="14.25" x14ac:dyDescent="0.2">
      <c r="A106" s="15" t="str">
        <f>M1D!B101</f>
        <v>149/2013</v>
      </c>
      <c r="B106" s="15" t="str">
        <f>M1D!C101</f>
        <v>Bulatović Bojana</v>
      </c>
      <c r="C106" s="5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IF(M1D!H101="","",M1D!H101)</f>
        <v/>
      </c>
      <c r="P106" s="13" t="str">
        <f>IF(M1D!W101="","",M1D!W101)</f>
        <v/>
      </c>
      <c r="Q106" s="12"/>
      <c r="R106" s="13" t="str">
        <f>IF(M1D!O101="","",M1D!O101)</f>
        <v/>
      </c>
      <c r="S106" s="13" t="str">
        <f>IF(M1D!V101="","",M1D!V101)</f>
        <v/>
      </c>
      <c r="T106" s="13" t="str">
        <f>IF(M1D!T101="","",M1D!T101+10)</f>
        <v/>
      </c>
      <c r="U106" s="13" t="str">
        <f>IF(M1D!U101="","",M1D!U101)</f>
        <v>F</v>
      </c>
    </row>
    <row r="107" spans="1:21" ht="14.25" x14ac:dyDescent="0.2">
      <c r="A107" s="15" t="str">
        <f>M1D!B102</f>
        <v>42/2012</v>
      </c>
      <c r="B107" s="15" t="str">
        <f>M1D!C102</f>
        <v>Tagić Nataša</v>
      </c>
      <c r="C107" s="5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7"/>
      <c r="O107" s="13">
        <f>IF(M1D!H102="","",M1D!H102)</f>
        <v>10</v>
      </c>
      <c r="P107" s="13">
        <f>IF(M1D!W102="","",M1D!W102)</f>
        <v>18</v>
      </c>
      <c r="Q107" s="12"/>
      <c r="R107" s="13" t="str">
        <f>IF(M1D!O102="","",M1D!O102)</f>
        <v/>
      </c>
      <c r="S107" s="13">
        <f>IF(M1D!V102="","",M1D!V102)</f>
        <v>14.5</v>
      </c>
      <c r="T107" s="13">
        <f>IF(M1D!T102="","",M1D!T102+10)</f>
        <v>32.5</v>
      </c>
      <c r="U107" s="13" t="str">
        <f>IF(M1D!U102="","",M1D!U102)</f>
        <v>F</v>
      </c>
    </row>
    <row r="108" spans="1:21" ht="14.25" x14ac:dyDescent="0.2">
      <c r="A108" s="15" t="str">
        <f>M1D!B103</f>
        <v>80/2012</v>
      </c>
      <c r="B108" s="15" t="str">
        <f>M1D!C103</f>
        <v>Perović Novak</v>
      </c>
      <c r="C108" s="5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7"/>
      <c r="O108" s="13">
        <f>IF(M1D!H103="","",M1D!H103)</f>
        <v>10</v>
      </c>
      <c r="P108" s="13">
        <f>IF(M1D!W103="","",M1D!W103)</f>
        <v>20</v>
      </c>
      <c r="Q108" s="12"/>
      <c r="R108" s="13" t="str">
        <f>IF(M1D!O103="","",M1D!O103)</f>
        <v/>
      </c>
      <c r="S108" s="13" t="str">
        <f>IF(M1D!V103="","",M1D!V103)</f>
        <v/>
      </c>
      <c r="T108" s="13">
        <f>IF(M1D!T103="","",M1D!T103+10)</f>
        <v>20</v>
      </c>
      <c r="U108" s="13" t="str">
        <f>IF(M1D!U103="","",M1D!U103)</f>
        <v>F</v>
      </c>
    </row>
    <row r="109" spans="1:21" ht="14.25" x14ac:dyDescent="0.2">
      <c r="A109" s="15" t="str">
        <f>M1D!B104</f>
        <v>101/2012</v>
      </c>
      <c r="B109" s="15" t="str">
        <f>M1D!C104</f>
        <v>Mijanović Stefan</v>
      </c>
      <c r="C109" s="5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7"/>
      <c r="O109" s="13" t="str">
        <f>IF(M1D!H104="","",M1D!H104)</f>
        <v/>
      </c>
      <c r="P109" s="13">
        <f>IF(M1D!W104="","",M1D!W104)</f>
        <v>15</v>
      </c>
      <c r="Q109" s="12"/>
      <c r="R109" s="13" t="str">
        <f>IF(M1D!O104="","",M1D!O104)</f>
        <v/>
      </c>
      <c r="S109" s="13">
        <f>IF(M1D!V104="","",M1D!V104)</f>
        <v>12</v>
      </c>
      <c r="T109" s="13">
        <f>IF(M1D!T104="","",M1D!T104+10)</f>
        <v>27</v>
      </c>
      <c r="U109" s="13" t="str">
        <f>IF(M1D!U104="","",M1D!U104)</f>
        <v>F</v>
      </c>
    </row>
    <row r="110" spans="1:21" ht="14.25" x14ac:dyDescent="0.2">
      <c r="A110" s="15" t="str">
        <f>M1D!B105</f>
        <v>5/2011</v>
      </c>
      <c r="B110" s="15" t="str">
        <f>M1D!C105</f>
        <v>Milićević Milija</v>
      </c>
      <c r="C110" s="5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7"/>
      <c r="O110" s="13" t="str">
        <f>IF(M1D!H105="","",M1D!H105)</f>
        <v/>
      </c>
      <c r="P110" s="13" t="str">
        <f>IF(M1D!W105="","",M1D!W105)</f>
        <v/>
      </c>
      <c r="Q110" s="12"/>
      <c r="R110" s="13" t="str">
        <f>IF(M1D!O105="","",M1D!O105)</f>
        <v/>
      </c>
      <c r="S110" s="13" t="str">
        <f>IF(M1D!V105="","",M1D!V105)</f>
        <v/>
      </c>
      <c r="T110" s="13" t="str">
        <f>IF(M1D!T105="","",M1D!T105+10)</f>
        <v/>
      </c>
      <c r="U110" s="13" t="str">
        <f>IF(M1D!U105="","",M1D!U105)</f>
        <v>F</v>
      </c>
    </row>
    <row r="111" spans="1:21" ht="14.25" x14ac:dyDescent="0.2">
      <c r="A111" s="15" t="str">
        <f>M1D!B106</f>
        <v>59/2010</v>
      </c>
      <c r="B111" s="15" t="str">
        <f>M1D!C106</f>
        <v>Pešić Nikola</v>
      </c>
      <c r="C111" s="5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7"/>
      <c r="O111" s="13">
        <f>IF(M1D!H106="","",M1D!H106)</f>
        <v>11</v>
      </c>
      <c r="P111" s="13">
        <f>IF(M1D!W106="","",M1D!W106)</f>
        <v>22</v>
      </c>
      <c r="Q111" s="12"/>
      <c r="R111" s="13" t="str">
        <f>IF(M1D!O106="","",M1D!O106)</f>
        <v/>
      </c>
      <c r="S111" s="13" t="str">
        <f>IF(M1D!V106="","",M1D!V106)</f>
        <v/>
      </c>
      <c r="T111" s="13">
        <f>IF(M1D!T106="","",M1D!T106+10)</f>
        <v>22</v>
      </c>
      <c r="U111" s="13" t="str">
        <f>IF(M1D!U106="","",M1D!U106)</f>
        <v>F</v>
      </c>
    </row>
    <row r="112" spans="1:21" ht="14.25" x14ac:dyDescent="0.2">
      <c r="A112" s="15" t="str">
        <f>M1D!B107</f>
        <v>105/2010</v>
      </c>
      <c r="B112" s="15" t="str">
        <f>M1D!C107</f>
        <v>Femić Jelena</v>
      </c>
      <c r="C112" s="5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13" t="str">
        <f>IF(M1D!H107="","",M1D!H107)</f>
        <v/>
      </c>
      <c r="P112" s="13" t="str">
        <f>IF(M1D!W107="","",M1D!W107)</f>
        <v/>
      </c>
      <c r="Q112" s="12"/>
      <c r="R112" s="13" t="str">
        <f>IF(M1D!O107="","",M1D!O107)</f>
        <v/>
      </c>
      <c r="S112" s="13" t="str">
        <f>IF(M1D!V107="","",M1D!V107)</f>
        <v/>
      </c>
      <c r="T112" s="13" t="str">
        <f>IF(M1D!T107="","",M1D!T107+10)</f>
        <v/>
      </c>
      <c r="U112" s="13" t="str">
        <f>IF(M1D!U107="","",M1D!U107)</f>
        <v>F</v>
      </c>
    </row>
  </sheetData>
  <sheetProtection selectLockedCells="1" selectUnlockedCells="1"/>
  <autoFilter ref="A5:U112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</autoFilter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5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zoomScaleNormal="165" workbookViewId="0">
      <pane ySplit="7" topLeftCell="A8" activePane="bottomLeft" state="frozen"/>
      <selection pane="bottomLeft" activeCell="A8" sqref="A8:A112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63" t="s">
        <v>28</v>
      </c>
      <c r="B1" s="64"/>
      <c r="C1" s="64"/>
      <c r="D1" s="64"/>
      <c r="E1" s="64"/>
      <c r="F1" s="68" t="s">
        <v>41</v>
      </c>
      <c r="G1" s="68"/>
      <c r="H1" s="69"/>
    </row>
    <row r="2" spans="1:8" ht="22.5" customHeight="1" x14ac:dyDescent="0.25">
      <c r="A2" s="70" t="s">
        <v>56</v>
      </c>
      <c r="B2" s="71"/>
      <c r="C2" s="71"/>
      <c r="D2" s="71"/>
      <c r="E2" s="71"/>
      <c r="F2" s="71"/>
      <c r="G2" s="71"/>
      <c r="H2" s="71"/>
    </row>
    <row r="3" spans="1:8" ht="27" customHeight="1" x14ac:dyDescent="0.2">
      <c r="A3" s="72" t="s">
        <v>57</v>
      </c>
      <c r="B3" s="71"/>
      <c r="C3" s="71"/>
      <c r="D3" s="65" t="s">
        <v>58</v>
      </c>
      <c r="E3" s="66"/>
      <c r="F3" s="66"/>
      <c r="G3" s="66"/>
      <c r="H3" s="66"/>
    </row>
    <row r="4" spans="1:8" ht="17.25" customHeight="1" x14ac:dyDescent="0.25">
      <c r="A4" s="73" t="s">
        <v>59</v>
      </c>
      <c r="B4" s="71"/>
      <c r="C4" s="71"/>
      <c r="D4" s="71"/>
      <c r="E4" s="67" t="s">
        <v>44</v>
      </c>
      <c r="F4" s="67"/>
      <c r="G4" s="67"/>
      <c r="H4" s="67"/>
    </row>
    <row r="5" spans="1:8" ht="4.5" customHeight="1" x14ac:dyDescent="0.25">
      <c r="B5" s="77"/>
      <c r="C5" s="77"/>
      <c r="D5" s="77"/>
      <c r="E5" s="77"/>
      <c r="F5" s="77"/>
      <c r="G5" s="77"/>
      <c r="H5" s="77"/>
    </row>
    <row r="6" spans="1:8" s="10" customFormat="1" ht="25.5" customHeight="1" thickBot="1" x14ac:dyDescent="0.25">
      <c r="A6" s="58" t="s">
        <v>42</v>
      </c>
      <c r="B6" s="74" t="s">
        <v>10</v>
      </c>
      <c r="C6" s="76" t="s">
        <v>29</v>
      </c>
      <c r="D6" s="76"/>
      <c r="E6" s="60" t="s">
        <v>30</v>
      </c>
      <c r="F6" s="61"/>
      <c r="G6" s="62"/>
      <c r="H6" s="76" t="s">
        <v>31</v>
      </c>
    </row>
    <row r="7" spans="1:8" s="10" customFormat="1" ht="42" customHeight="1" thickTop="1" thickBot="1" x14ac:dyDescent="0.25">
      <c r="A7" s="59"/>
      <c r="B7" s="75"/>
      <c r="C7" s="76"/>
      <c r="D7" s="76"/>
      <c r="E7" s="14" t="s">
        <v>32</v>
      </c>
      <c r="F7" s="11" t="s">
        <v>33</v>
      </c>
      <c r="G7" s="11" t="s">
        <v>7</v>
      </c>
      <c r="H7" s="76"/>
    </row>
    <row r="8" spans="1:8" ht="15" customHeight="1" thickTop="1" thickBot="1" x14ac:dyDescent="0.25">
      <c r="A8" s="18">
        <f>M1D!A3</f>
        <v>1</v>
      </c>
      <c r="B8" s="19" t="str">
        <f>M1D!B3</f>
        <v>2/2019</v>
      </c>
      <c r="C8" s="56" t="str">
        <f>M1D!C3</f>
        <v>Gačević Jelena</v>
      </c>
      <c r="D8" s="57"/>
      <c r="E8" s="16">
        <f>IF(AND(Osvojeni!O8="",Osvojeni!P8=""),"",Osvojeni!P8)</f>
        <v>16</v>
      </c>
      <c r="F8" s="16">
        <f>IF(AND(Osvojeni!R8="",Osvojeni!S8=""),"",Osvojeni!S8)</f>
        <v>25.5</v>
      </c>
      <c r="G8" s="17">
        <f>IF(Osvojeni!T8="","",Osvojeni!T8)</f>
        <v>41.5</v>
      </c>
      <c r="H8" s="17" t="str">
        <f>IF(Osvojeni!U8="","",Osvojeni!U8)</f>
        <v>F</v>
      </c>
    </row>
    <row r="9" spans="1:8" ht="15" customHeight="1" thickTop="1" thickBot="1" x14ac:dyDescent="0.25">
      <c r="A9" s="18">
        <f>M1D!A4</f>
        <v>2</v>
      </c>
      <c r="B9" s="19" t="str">
        <f>M1D!B4</f>
        <v>3/2019</v>
      </c>
      <c r="C9" s="56" t="str">
        <f>M1D!C4</f>
        <v>Zogović Jelena</v>
      </c>
      <c r="D9" s="57"/>
      <c r="E9" s="16">
        <f>IF(AND(Osvojeni!O9="",Osvojeni!P9=""),"",Osvojeni!P9)</f>
        <v>17</v>
      </c>
      <c r="F9" s="16">
        <f>IF(AND(Osvojeni!R9="",Osvojeni!S9=""),"",Osvojeni!S9)</f>
        <v>18</v>
      </c>
      <c r="G9" s="17">
        <f>IF(Osvojeni!T9="","",Osvojeni!T9)</f>
        <v>35</v>
      </c>
      <c r="H9" s="17" t="str">
        <f>IF(Osvojeni!U9="","",Osvojeni!U9)</f>
        <v>F</v>
      </c>
    </row>
    <row r="10" spans="1:8" ht="15" customHeight="1" thickTop="1" thickBot="1" x14ac:dyDescent="0.25">
      <c r="A10" s="18">
        <f>M1D!A5</f>
        <v>3</v>
      </c>
      <c r="B10" s="19" t="str">
        <f>M1D!B5</f>
        <v>6/2019</v>
      </c>
      <c r="C10" s="56" t="str">
        <f>M1D!C5</f>
        <v>Brajović Petar</v>
      </c>
      <c r="D10" s="57"/>
      <c r="E10" s="16">
        <f>IF(AND(Osvojeni!O10="",Osvojeni!P10=""),"",Osvojeni!P10)</f>
        <v>16.5</v>
      </c>
      <c r="F10" s="16">
        <f>IF(AND(Osvojeni!R10="",Osvojeni!S10=""),"",Osvojeni!S10)</f>
        <v>21</v>
      </c>
      <c r="G10" s="17">
        <f>IF(Osvojeni!T10="","",Osvojeni!T10)</f>
        <v>37.5</v>
      </c>
      <c r="H10" s="17" t="str">
        <f>IF(Osvojeni!U10="","",Osvojeni!U10)</f>
        <v>F</v>
      </c>
    </row>
    <row r="11" spans="1:8" ht="15" customHeight="1" thickTop="1" thickBot="1" x14ac:dyDescent="0.25">
      <c r="A11" s="18">
        <f>M1D!A6</f>
        <v>4</v>
      </c>
      <c r="B11" s="19" t="str">
        <f>M1D!B6</f>
        <v>7/2019</v>
      </c>
      <c r="C11" s="56" t="str">
        <f>M1D!C6</f>
        <v>Mulabegović Eldin</v>
      </c>
      <c r="D11" s="57"/>
      <c r="E11" s="16">
        <f>IF(AND(Osvojeni!O11="",Osvojeni!P11=""),"",Osvojeni!P11)</f>
        <v>19.5</v>
      </c>
      <c r="F11" s="16">
        <f>IF(AND(Osvojeni!R11="",Osvojeni!S11=""),"",Osvojeni!S11)</f>
        <v>28.5</v>
      </c>
      <c r="G11" s="17">
        <f>IF(Osvojeni!T11="","",Osvojeni!T11)</f>
        <v>48</v>
      </c>
      <c r="H11" s="17" t="str">
        <f>IF(Osvojeni!U11="","",Osvojeni!U11)</f>
        <v>F</v>
      </c>
    </row>
    <row r="12" spans="1:8" ht="15" customHeight="1" thickTop="1" thickBot="1" x14ac:dyDescent="0.25">
      <c r="A12" s="18">
        <f>M1D!A7</f>
        <v>5</v>
      </c>
      <c r="B12" s="19" t="str">
        <f>M1D!B7</f>
        <v>12/2019</v>
      </c>
      <c r="C12" s="56" t="str">
        <f>M1D!C7</f>
        <v>Đurović Vuk</v>
      </c>
      <c r="D12" s="57"/>
      <c r="E12" s="16">
        <f>IF(AND(Osvojeni!O12="",Osvojeni!P12=""),"",Osvojeni!P12)</f>
        <v>28</v>
      </c>
      <c r="F12" s="16">
        <f>IF(AND(Osvojeni!R12="",Osvojeni!S12=""),"",Osvojeni!S12)</f>
        <v>29</v>
      </c>
      <c r="G12" s="17">
        <f>IF(Osvojeni!T12="","",Osvojeni!T12)</f>
        <v>57</v>
      </c>
      <c r="H12" s="17" t="str">
        <f>IF(Osvojeni!U12="","",Osvojeni!U12)</f>
        <v>E</v>
      </c>
    </row>
    <row r="13" spans="1:8" ht="15" customHeight="1" thickTop="1" thickBot="1" x14ac:dyDescent="0.25">
      <c r="A13" s="18">
        <f>M1D!A8</f>
        <v>6</v>
      </c>
      <c r="B13" s="19" t="str">
        <f>M1D!B8</f>
        <v>15/2019</v>
      </c>
      <c r="C13" s="56" t="str">
        <f>M1D!C8</f>
        <v>Rešetar Anđela</v>
      </c>
      <c r="D13" s="57"/>
      <c r="E13" s="16" t="str">
        <f>IF(AND(Osvojeni!O13="",Osvojeni!P13=""),"",Osvojeni!P13)</f>
        <v/>
      </c>
      <c r="F13" s="16" t="str">
        <f>IF(AND(Osvojeni!R13="",Osvojeni!S13=""),"",Osvojeni!S13)</f>
        <v/>
      </c>
      <c r="G13" s="17" t="str">
        <f>IF(Osvojeni!T13="","",Osvojeni!T13)</f>
        <v/>
      </c>
      <c r="H13" s="17" t="str">
        <f>IF(Osvojeni!U13="","",Osvojeni!U13)</f>
        <v>F</v>
      </c>
    </row>
    <row r="14" spans="1:8" ht="15" customHeight="1" thickTop="1" thickBot="1" x14ac:dyDescent="0.25">
      <c r="A14" s="18">
        <f>M1D!A9</f>
        <v>7</v>
      </c>
      <c r="B14" s="19" t="str">
        <f>M1D!B9</f>
        <v>22/2019</v>
      </c>
      <c r="C14" s="56" t="str">
        <f>M1D!C9</f>
        <v>Striković Emir</v>
      </c>
      <c r="D14" s="57"/>
      <c r="E14" s="16">
        <f>IF(AND(Osvojeni!O14="",Osvojeni!P14=""),"",Osvojeni!P14)</f>
        <v>21</v>
      </c>
      <c r="F14" s="16">
        <f>IF(AND(Osvojeni!R14="",Osvojeni!S14=""),"",Osvojeni!S14)</f>
        <v>22.5</v>
      </c>
      <c r="G14" s="17">
        <f>IF(Osvojeni!T14="","",Osvojeni!T14)</f>
        <v>43.5</v>
      </c>
      <c r="H14" s="17" t="str">
        <f>IF(Osvojeni!U14="","",Osvojeni!U14)</f>
        <v>F</v>
      </c>
    </row>
    <row r="15" spans="1:8" ht="15" customHeight="1" thickTop="1" thickBot="1" x14ac:dyDescent="0.25">
      <c r="A15" s="18">
        <f>M1D!A10</f>
        <v>8</v>
      </c>
      <c r="B15" s="19" t="str">
        <f>M1D!B10</f>
        <v>23/2019</v>
      </c>
      <c r="C15" s="56" t="str">
        <f>M1D!C10</f>
        <v>Zejak Anđela</v>
      </c>
      <c r="D15" s="57"/>
      <c r="E15" s="16">
        <f>IF(AND(Osvojeni!O15="",Osvojeni!P15=""),"",Osvojeni!P15)</f>
        <v>13.5</v>
      </c>
      <c r="F15" s="16">
        <f>IF(AND(Osvojeni!R15="",Osvojeni!S15=""),"",Osvojeni!S15)</f>
        <v>24</v>
      </c>
      <c r="G15" s="17">
        <f>IF(Osvojeni!T15="","",Osvojeni!T15)</f>
        <v>37.5</v>
      </c>
      <c r="H15" s="17" t="str">
        <f>IF(Osvojeni!U15="","",Osvojeni!U15)</f>
        <v>F</v>
      </c>
    </row>
    <row r="16" spans="1:8" ht="15" customHeight="1" thickTop="1" thickBot="1" x14ac:dyDescent="0.25">
      <c r="A16" s="18">
        <f>M1D!A11</f>
        <v>9</v>
      </c>
      <c r="B16" s="19" t="str">
        <f>M1D!B11</f>
        <v>24/2019</v>
      </c>
      <c r="C16" s="56" t="str">
        <f>M1D!C11</f>
        <v>Stožinić Lazar</v>
      </c>
      <c r="D16" s="57"/>
      <c r="E16" s="16">
        <f>IF(AND(Osvojeni!O16="",Osvojeni!P16=""),"",Osvojeni!P16)</f>
        <v>21</v>
      </c>
      <c r="F16" s="16">
        <f>IF(AND(Osvojeni!R16="",Osvojeni!S16=""),"",Osvojeni!S16)</f>
        <v>26.5</v>
      </c>
      <c r="G16" s="17">
        <f>IF(Osvojeni!T16="","",Osvojeni!T16)</f>
        <v>47.5</v>
      </c>
      <c r="H16" s="17" t="str">
        <f>IF(Osvojeni!U16="","",Osvojeni!U16)</f>
        <v>F</v>
      </c>
    </row>
    <row r="17" spans="1:8" ht="15" customHeight="1" thickTop="1" thickBot="1" x14ac:dyDescent="0.25">
      <c r="A17" s="18">
        <f>M1D!A12</f>
        <v>10</v>
      </c>
      <c r="B17" s="19" t="str">
        <f>M1D!B12</f>
        <v>26/2019</v>
      </c>
      <c r="C17" s="56" t="str">
        <f>M1D!C12</f>
        <v>Alomerović Sanida</v>
      </c>
      <c r="D17" s="57"/>
      <c r="E17" s="16">
        <f>IF(AND(Osvojeni!O17="",Osvojeni!P17=""),"",Osvojeni!P17)</f>
        <v>20</v>
      </c>
      <c r="F17" s="16">
        <f>IF(AND(Osvojeni!R17="",Osvojeni!S17=""),"",Osvojeni!S17)</f>
        <v>21</v>
      </c>
      <c r="G17" s="17">
        <f>IF(Osvojeni!T17="","",Osvojeni!T17)</f>
        <v>41</v>
      </c>
      <c r="H17" s="17" t="str">
        <f>IF(Osvojeni!U17="","",Osvojeni!U17)</f>
        <v>F</v>
      </c>
    </row>
    <row r="18" spans="1:8" ht="15" customHeight="1" thickTop="1" thickBot="1" x14ac:dyDescent="0.25">
      <c r="A18" s="18">
        <f>M1D!A13</f>
        <v>11</v>
      </c>
      <c r="B18" s="19" t="str">
        <f>M1D!B13</f>
        <v>27/2019</v>
      </c>
      <c r="C18" s="56" t="str">
        <f>M1D!C13</f>
        <v>Brnović Nikolina</v>
      </c>
      <c r="D18" s="57"/>
      <c r="E18" s="16" t="str">
        <f>IF(AND(Osvojeni!O18="",Osvojeni!P18=""),"",Osvojeni!P18)</f>
        <v/>
      </c>
      <c r="F18" s="16" t="str">
        <f>IF(AND(Osvojeni!R18="",Osvojeni!S18=""),"",Osvojeni!S18)</f>
        <v/>
      </c>
      <c r="G18" s="17" t="str">
        <f>IF(Osvojeni!T18="","",Osvojeni!T18)</f>
        <v/>
      </c>
      <c r="H18" s="17" t="str">
        <f>IF(Osvojeni!U18="","",Osvojeni!U18)</f>
        <v>F</v>
      </c>
    </row>
    <row r="19" spans="1:8" ht="15" customHeight="1" thickTop="1" thickBot="1" x14ac:dyDescent="0.25">
      <c r="A19" s="18">
        <f>M1D!A14</f>
        <v>12</v>
      </c>
      <c r="B19" s="19" t="str">
        <f>M1D!B14</f>
        <v>31/2019</v>
      </c>
      <c r="C19" s="56" t="str">
        <f>M1D!C14</f>
        <v>Stanišić Luka</v>
      </c>
      <c r="D19" s="57"/>
      <c r="E19" s="16">
        <f>IF(AND(Osvojeni!O19="",Osvojeni!P19=""),"",Osvojeni!P19)</f>
        <v>18</v>
      </c>
      <c r="F19" s="16" t="str">
        <f>IF(AND(Osvojeni!R19="",Osvojeni!S19=""),"",Osvojeni!S19)</f>
        <v/>
      </c>
      <c r="G19" s="17">
        <f>IF(Osvojeni!T19="","",Osvojeni!T19)</f>
        <v>18</v>
      </c>
      <c r="H19" s="17" t="str">
        <f>IF(Osvojeni!U19="","",Osvojeni!U19)</f>
        <v>F</v>
      </c>
    </row>
    <row r="20" spans="1:8" ht="15" customHeight="1" thickTop="1" thickBot="1" x14ac:dyDescent="0.25">
      <c r="A20" s="18">
        <f>M1D!A15</f>
        <v>13</v>
      </c>
      <c r="B20" s="19" t="str">
        <f>M1D!B15</f>
        <v>33/2019</v>
      </c>
      <c r="C20" s="56" t="str">
        <f>M1D!C15</f>
        <v>Kartal Danka</v>
      </c>
      <c r="D20" s="57"/>
      <c r="E20" s="16">
        <f>IF(AND(Osvojeni!O20="",Osvojeni!P20=""),"",Osvojeni!P20)</f>
        <v>10</v>
      </c>
      <c r="F20" s="16" t="str">
        <f>IF(AND(Osvojeni!R20="",Osvojeni!S20=""),"",Osvojeni!S20)</f>
        <v/>
      </c>
      <c r="G20" s="17">
        <f>IF(Osvojeni!T20="","",Osvojeni!T20)</f>
        <v>10</v>
      </c>
      <c r="H20" s="17" t="str">
        <f>IF(Osvojeni!U20="","",Osvojeni!U20)</f>
        <v>F</v>
      </c>
    </row>
    <row r="21" spans="1:8" ht="15" customHeight="1" thickTop="1" thickBot="1" x14ac:dyDescent="0.25">
      <c r="A21" s="18">
        <f>M1D!A16</f>
        <v>14</v>
      </c>
      <c r="B21" s="19" t="str">
        <f>M1D!B16</f>
        <v>34/2019</v>
      </c>
      <c r="C21" s="56" t="str">
        <f>M1D!C16</f>
        <v>Jovićević Anja</v>
      </c>
      <c r="D21" s="57"/>
      <c r="E21" s="16">
        <f>IF(AND(Osvojeni!O21="",Osvojeni!P21=""),"",Osvojeni!P21)</f>
        <v>10</v>
      </c>
      <c r="F21" s="16" t="str">
        <f>IF(AND(Osvojeni!R21="",Osvojeni!S21=""),"",Osvojeni!S21)</f>
        <v/>
      </c>
      <c r="G21" s="17">
        <f>IF(Osvojeni!T21="","",Osvojeni!T21)</f>
        <v>10</v>
      </c>
      <c r="H21" s="17" t="str">
        <f>IF(Osvojeni!U21="","",Osvojeni!U21)</f>
        <v>F</v>
      </c>
    </row>
    <row r="22" spans="1:8" ht="15" customHeight="1" thickTop="1" thickBot="1" x14ac:dyDescent="0.25">
      <c r="A22" s="18">
        <f>M1D!A17</f>
        <v>15</v>
      </c>
      <c r="B22" s="19" t="str">
        <f>M1D!B17</f>
        <v>37/2019</v>
      </c>
      <c r="C22" s="56" t="str">
        <f>M1D!C17</f>
        <v>Drašković Tamara</v>
      </c>
      <c r="D22" s="57"/>
      <c r="E22" s="16" t="str">
        <f>IF(AND(Osvojeni!O22="",Osvojeni!P22=""),"",Osvojeni!P22)</f>
        <v/>
      </c>
      <c r="F22" s="16">
        <f>IF(AND(Osvojeni!R22="",Osvojeni!S22=""),"",Osvojeni!S22)</f>
        <v>10</v>
      </c>
      <c r="G22" s="17">
        <f>IF(Osvojeni!T22="","",Osvojeni!T22)</f>
        <v>10</v>
      </c>
      <c r="H22" s="17" t="str">
        <f>IF(Osvojeni!U22="","",Osvojeni!U22)</f>
        <v>F</v>
      </c>
    </row>
    <row r="23" spans="1:8" ht="15" customHeight="1" thickTop="1" thickBot="1" x14ac:dyDescent="0.25">
      <c r="A23" s="18">
        <f>M1D!A18</f>
        <v>16</v>
      </c>
      <c r="B23" s="19" t="str">
        <f>M1D!B18</f>
        <v>42/2019</v>
      </c>
      <c r="C23" s="56" t="str">
        <f>M1D!C18</f>
        <v>Zečević Miomir</v>
      </c>
      <c r="D23" s="57"/>
      <c r="E23" s="16" t="str">
        <f>IF(AND(Osvojeni!O23="",Osvojeni!P23=""),"",Osvojeni!P23)</f>
        <v/>
      </c>
      <c r="F23" s="16" t="str">
        <f>IF(AND(Osvojeni!R23="",Osvojeni!S23=""),"",Osvojeni!S23)</f>
        <v/>
      </c>
      <c r="G23" s="17" t="str">
        <f>IF(Osvojeni!T23="","",Osvojeni!T23)</f>
        <v/>
      </c>
      <c r="H23" s="17" t="str">
        <f>IF(Osvojeni!U23="","",Osvojeni!U23)</f>
        <v>F</v>
      </c>
    </row>
    <row r="24" spans="1:8" ht="15" customHeight="1" thickTop="1" thickBot="1" x14ac:dyDescent="0.25">
      <c r="A24" s="18">
        <f>M1D!A19</f>
        <v>17</v>
      </c>
      <c r="B24" s="19" t="str">
        <f>M1D!B19</f>
        <v>45/2019</v>
      </c>
      <c r="C24" s="56" t="str">
        <f>M1D!C19</f>
        <v>Musić Mihailo</v>
      </c>
      <c r="D24" s="57"/>
      <c r="E24" s="16">
        <f>IF(AND(Osvojeni!O24="",Osvojeni!P24=""),"",Osvojeni!P24)</f>
        <v>6.5</v>
      </c>
      <c r="F24" s="16">
        <f>IF(AND(Osvojeni!R24="",Osvojeni!S24=""),"",Osvojeni!S24)</f>
        <v>18</v>
      </c>
      <c r="G24" s="17">
        <f>IF(Osvojeni!T24="","",Osvojeni!T24)</f>
        <v>24.5</v>
      </c>
      <c r="H24" s="17" t="str">
        <f>IF(Osvojeni!U24="","",Osvojeni!U24)</f>
        <v>F</v>
      </c>
    </row>
    <row r="25" spans="1:8" ht="15" customHeight="1" thickTop="1" thickBot="1" x14ac:dyDescent="0.25">
      <c r="A25" s="18">
        <f>M1D!A20</f>
        <v>18</v>
      </c>
      <c r="B25" s="19" t="str">
        <f>M1D!B20</f>
        <v>48/2019</v>
      </c>
      <c r="C25" s="56" t="str">
        <f>M1D!C20</f>
        <v>Fetahović Ruždija</v>
      </c>
      <c r="D25" s="57"/>
      <c r="E25" s="16">
        <f>IF(AND(Osvojeni!O25="",Osvojeni!P25=""),"",Osvojeni!P25)</f>
        <v>17</v>
      </c>
      <c r="F25" s="16">
        <f>IF(AND(Osvojeni!R25="",Osvojeni!S25=""),"",Osvojeni!S25)</f>
        <v>14</v>
      </c>
      <c r="G25" s="17">
        <f>IF(Osvojeni!T25="","",Osvojeni!T25)</f>
        <v>31</v>
      </c>
      <c r="H25" s="17" t="str">
        <f>IF(Osvojeni!U25="","",Osvojeni!U25)</f>
        <v>F</v>
      </c>
    </row>
    <row r="26" spans="1:8" ht="15" customHeight="1" thickTop="1" thickBot="1" x14ac:dyDescent="0.25">
      <c r="A26" s="18">
        <f>M1D!A21</f>
        <v>19</v>
      </c>
      <c r="B26" s="19" t="str">
        <f>M1D!B21</f>
        <v>49/2019</v>
      </c>
      <c r="C26" s="56" t="str">
        <f>M1D!C21</f>
        <v>Stojanović Vasko</v>
      </c>
      <c r="D26" s="57"/>
      <c r="E26" s="16">
        <f>IF(AND(Osvojeni!O26="",Osvojeni!P26=""),"",Osvojeni!P26)</f>
        <v>14</v>
      </c>
      <c r="F26" s="16">
        <f>IF(AND(Osvojeni!R26="",Osvojeni!S26=""),"",Osvojeni!S26)</f>
        <v>22</v>
      </c>
      <c r="G26" s="17">
        <f>IF(Osvojeni!T26="","",Osvojeni!T26)</f>
        <v>36</v>
      </c>
      <c r="H26" s="17" t="str">
        <f>IF(Osvojeni!U26="","",Osvojeni!U26)</f>
        <v>F</v>
      </c>
    </row>
    <row r="27" spans="1:8" ht="15" customHeight="1" thickTop="1" thickBot="1" x14ac:dyDescent="0.25">
      <c r="A27" s="18">
        <f>M1D!A22</f>
        <v>20</v>
      </c>
      <c r="B27" s="19" t="str">
        <f>M1D!B22</f>
        <v>50/2019</v>
      </c>
      <c r="C27" s="56" t="str">
        <f>M1D!C22</f>
        <v>Simonović Matija</v>
      </c>
      <c r="D27" s="57"/>
      <c r="E27" s="16" t="str">
        <f>IF(AND(Osvojeni!O27="",Osvojeni!P27=""),"",Osvojeni!P27)</f>
        <v/>
      </c>
      <c r="F27" s="16" t="str">
        <f>IF(AND(Osvojeni!R27="",Osvojeni!S27=""),"",Osvojeni!S27)</f>
        <v/>
      </c>
      <c r="G27" s="17" t="str">
        <f>IF(Osvojeni!T27="","",Osvojeni!T27)</f>
        <v/>
      </c>
      <c r="H27" s="17" t="str">
        <f>IF(Osvojeni!U27="","",Osvojeni!U27)</f>
        <v>F</v>
      </c>
    </row>
    <row r="28" spans="1:8" ht="15" customHeight="1" thickTop="1" thickBot="1" x14ac:dyDescent="0.25">
      <c r="A28" s="18">
        <f>M1D!A23</f>
        <v>21</v>
      </c>
      <c r="B28" s="19" t="str">
        <f>M1D!B23</f>
        <v>51/2019</v>
      </c>
      <c r="C28" s="56" t="str">
        <f>M1D!C23</f>
        <v>Furtula Jovana</v>
      </c>
      <c r="D28" s="57"/>
      <c r="E28" s="16">
        <f>IF(AND(Osvojeni!O28="",Osvojeni!P28=""),"",Osvojeni!P28)</f>
        <v>34.5</v>
      </c>
      <c r="F28" s="16">
        <f>IF(AND(Osvojeni!R28="",Osvojeni!S28=""),"",Osvojeni!S28)</f>
        <v>19</v>
      </c>
      <c r="G28" s="17">
        <f>IF(Osvojeni!T28="","",Osvojeni!T28)</f>
        <v>53.5</v>
      </c>
      <c r="H28" s="17" t="str">
        <f>IF(Osvojeni!U28="","",Osvojeni!U28)</f>
        <v>E</v>
      </c>
    </row>
    <row r="29" spans="1:8" ht="15" customHeight="1" thickTop="1" thickBot="1" x14ac:dyDescent="0.25">
      <c r="A29" s="18">
        <f>M1D!A24</f>
        <v>22</v>
      </c>
      <c r="B29" s="19" t="str">
        <f>M1D!B24</f>
        <v>52/2019</v>
      </c>
      <c r="C29" s="56" t="str">
        <f>M1D!C24</f>
        <v>Lazarević Dragana</v>
      </c>
      <c r="D29" s="57"/>
      <c r="E29" s="16">
        <f>IF(AND(Osvojeni!O29="",Osvojeni!P29=""),"",Osvojeni!P29)</f>
        <v>26</v>
      </c>
      <c r="F29" s="16">
        <f>IF(AND(Osvojeni!R29="",Osvojeni!S29=""),"",Osvojeni!S29)</f>
        <v>13</v>
      </c>
      <c r="G29" s="17">
        <f>IF(Osvojeni!T29="","",Osvojeni!T29)</f>
        <v>39</v>
      </c>
      <c r="H29" s="17" t="str">
        <f>IF(Osvojeni!U29="","",Osvojeni!U29)</f>
        <v>F</v>
      </c>
    </row>
    <row r="30" spans="1:8" ht="15" customHeight="1" thickTop="1" thickBot="1" x14ac:dyDescent="0.25">
      <c r="A30" s="18">
        <f>M1D!A25</f>
        <v>23</v>
      </c>
      <c r="B30" s="19" t="str">
        <f>M1D!B25</f>
        <v>53/2019</v>
      </c>
      <c r="C30" s="56" t="str">
        <f>M1D!C25</f>
        <v>Kustudić Bogdan</v>
      </c>
      <c r="D30" s="57"/>
      <c r="E30" s="16">
        <f>IF(AND(Osvojeni!O30="",Osvojeni!P30=""),"",Osvojeni!P30)</f>
        <v>21</v>
      </c>
      <c r="F30" s="16" t="str">
        <f>IF(AND(Osvojeni!R30="",Osvojeni!S30=""),"",Osvojeni!S30)</f>
        <v/>
      </c>
      <c r="G30" s="17">
        <f>IF(Osvojeni!T30="","",Osvojeni!T30)</f>
        <v>21</v>
      </c>
      <c r="H30" s="17" t="str">
        <f>IF(Osvojeni!U30="","",Osvojeni!U30)</f>
        <v>F</v>
      </c>
    </row>
    <row r="31" spans="1:8" ht="15" customHeight="1" thickTop="1" thickBot="1" x14ac:dyDescent="0.25">
      <c r="A31" s="18">
        <f>M1D!A26</f>
        <v>24</v>
      </c>
      <c r="B31" s="19" t="str">
        <f>M1D!B26</f>
        <v>57/2019</v>
      </c>
      <c r="C31" s="56" t="str">
        <f>M1D!C26</f>
        <v>Kljajević Radenko</v>
      </c>
      <c r="D31" s="57"/>
      <c r="E31" s="16" t="str">
        <f>IF(AND(Osvojeni!O31="",Osvojeni!P31=""),"",Osvojeni!P31)</f>
        <v/>
      </c>
      <c r="F31" s="16" t="str">
        <f>IF(AND(Osvojeni!R31="",Osvojeni!S31=""),"",Osvojeni!S31)</f>
        <v/>
      </c>
      <c r="G31" s="17" t="str">
        <f>IF(Osvojeni!T31="","",Osvojeni!T31)</f>
        <v/>
      </c>
      <c r="H31" s="17" t="str">
        <f>IF(Osvojeni!U31="","",Osvojeni!U31)</f>
        <v>F</v>
      </c>
    </row>
    <row r="32" spans="1:8" ht="15" customHeight="1" thickTop="1" thickBot="1" x14ac:dyDescent="0.25">
      <c r="A32" s="18">
        <f>M1D!A27</f>
        <v>25</v>
      </c>
      <c r="B32" s="19" t="str">
        <f>M1D!B27</f>
        <v>60/2019</v>
      </c>
      <c r="C32" s="56" t="str">
        <f>M1D!C27</f>
        <v>Đeković Ivan</v>
      </c>
      <c r="D32" s="57"/>
      <c r="E32" s="16">
        <f>IF(AND(Osvojeni!O32="",Osvojeni!P32=""),"",Osvojeni!P32)</f>
        <v>19</v>
      </c>
      <c r="F32" s="16" t="str">
        <f>IF(AND(Osvojeni!R32="",Osvojeni!S32=""),"",Osvojeni!S32)</f>
        <v/>
      </c>
      <c r="G32" s="17">
        <f>IF(Osvojeni!T32="","",Osvojeni!T32)</f>
        <v>19</v>
      </c>
      <c r="H32" s="17" t="str">
        <f>IF(Osvojeni!U32="","",Osvojeni!U32)</f>
        <v>F</v>
      </c>
    </row>
    <row r="33" spans="1:8" ht="15" customHeight="1" thickTop="1" thickBot="1" x14ac:dyDescent="0.25">
      <c r="A33" s="18">
        <f>M1D!A28</f>
        <v>26</v>
      </c>
      <c r="B33" s="19" t="str">
        <f>M1D!B28</f>
        <v>61/2019</v>
      </c>
      <c r="C33" s="56" t="str">
        <f>M1D!C28</f>
        <v>Ralević Nebojša</v>
      </c>
      <c r="D33" s="57"/>
      <c r="E33" s="16">
        <f>IF(AND(Osvojeni!O33="",Osvojeni!P33=""),"",Osvojeni!P33)</f>
        <v>19</v>
      </c>
      <c r="F33" s="16">
        <f>IF(AND(Osvojeni!R33="",Osvojeni!S33=""),"",Osvojeni!S33)</f>
        <v>21.5</v>
      </c>
      <c r="G33" s="17">
        <f>IF(Osvojeni!T33="","",Osvojeni!T33)</f>
        <v>40.5</v>
      </c>
      <c r="H33" s="17" t="str">
        <f>IF(Osvojeni!U33="","",Osvojeni!U33)</f>
        <v>F</v>
      </c>
    </row>
    <row r="34" spans="1:8" ht="15" customHeight="1" thickTop="1" thickBot="1" x14ac:dyDescent="0.25">
      <c r="A34" s="18">
        <f>M1D!A29</f>
        <v>27</v>
      </c>
      <c r="B34" s="19" t="str">
        <f>M1D!B29</f>
        <v>64/2019</v>
      </c>
      <c r="C34" s="56" t="str">
        <f>M1D!C29</f>
        <v>Ninković Miloš</v>
      </c>
      <c r="D34" s="57"/>
      <c r="E34" s="16">
        <f>IF(AND(Osvojeni!O34="",Osvojeni!P34=""),"",Osvojeni!P34)</f>
        <v>13</v>
      </c>
      <c r="F34" s="16">
        <f>IF(AND(Osvojeni!R34="",Osvojeni!S34=""),"",Osvojeni!S34)</f>
        <v>15</v>
      </c>
      <c r="G34" s="17">
        <f>IF(Osvojeni!T34="","",Osvojeni!T34)</f>
        <v>28</v>
      </c>
      <c r="H34" s="17" t="str">
        <f>IF(Osvojeni!U34="","",Osvojeni!U34)</f>
        <v>F</v>
      </c>
    </row>
    <row r="35" spans="1:8" ht="15" customHeight="1" thickTop="1" thickBot="1" x14ac:dyDescent="0.25">
      <c r="A35" s="18">
        <f>M1D!A30</f>
        <v>28</v>
      </c>
      <c r="B35" s="19" t="str">
        <f>M1D!B30</f>
        <v>65/2019</v>
      </c>
      <c r="C35" s="56" t="str">
        <f>M1D!C30</f>
        <v>Miljanić Kristina</v>
      </c>
      <c r="D35" s="57"/>
      <c r="E35" s="16">
        <f>IF(AND(Osvojeni!O35="",Osvojeni!P35=""),"",Osvojeni!P35)</f>
        <v>14.5</v>
      </c>
      <c r="F35" s="16" t="str">
        <f>IF(AND(Osvojeni!R35="",Osvojeni!S35=""),"",Osvojeni!S35)</f>
        <v/>
      </c>
      <c r="G35" s="17">
        <f>IF(Osvojeni!T35="","",Osvojeni!T35)</f>
        <v>14.5</v>
      </c>
      <c r="H35" s="17" t="str">
        <f>IF(Osvojeni!U35="","",Osvojeni!U35)</f>
        <v>F</v>
      </c>
    </row>
    <row r="36" spans="1:8" ht="15" customHeight="1" thickTop="1" thickBot="1" x14ac:dyDescent="0.25">
      <c r="A36" s="18">
        <f>M1D!A31</f>
        <v>29</v>
      </c>
      <c r="B36" s="19" t="str">
        <f>M1D!B31</f>
        <v>69/2019</v>
      </c>
      <c r="C36" s="56" t="str">
        <f>M1D!C31</f>
        <v>Vučić Andrea</v>
      </c>
      <c r="D36" s="57"/>
      <c r="E36" s="16">
        <f>IF(AND(Osvojeni!O36="",Osvojeni!P36=""),"",Osvojeni!P36)</f>
        <v>13.5</v>
      </c>
      <c r="F36" s="16">
        <f>IF(AND(Osvojeni!R36="",Osvojeni!S36=""),"",Osvojeni!S36)</f>
        <v>22</v>
      </c>
      <c r="G36" s="17">
        <f>IF(Osvojeni!T36="","",Osvojeni!T36)</f>
        <v>35.5</v>
      </c>
      <c r="H36" s="17" t="str">
        <f>IF(Osvojeni!U36="","",Osvojeni!U36)</f>
        <v>F</v>
      </c>
    </row>
    <row r="37" spans="1:8" ht="15" customHeight="1" thickTop="1" thickBot="1" x14ac:dyDescent="0.25">
      <c r="A37" s="18">
        <f>M1D!A32</f>
        <v>30</v>
      </c>
      <c r="B37" s="19" t="str">
        <f>M1D!B32</f>
        <v>70/2019</v>
      </c>
      <c r="C37" s="56" t="str">
        <f>M1D!C32</f>
        <v>Nedović Andrijana</v>
      </c>
      <c r="D37" s="57"/>
      <c r="E37" s="16">
        <f>IF(AND(Osvojeni!O37="",Osvojeni!P37=""),"",Osvojeni!P37)</f>
        <v>10</v>
      </c>
      <c r="F37" s="16" t="str">
        <f>IF(AND(Osvojeni!R37="",Osvojeni!S37=""),"",Osvojeni!S37)</f>
        <v/>
      </c>
      <c r="G37" s="17">
        <f>IF(Osvojeni!T37="","",Osvojeni!T37)</f>
        <v>10</v>
      </c>
      <c r="H37" s="17" t="str">
        <f>IF(Osvojeni!U37="","",Osvojeni!U37)</f>
        <v>F</v>
      </c>
    </row>
    <row r="38" spans="1:8" ht="15" customHeight="1" thickTop="1" thickBot="1" x14ac:dyDescent="0.25">
      <c r="A38" s="18">
        <f>M1D!A33</f>
        <v>31</v>
      </c>
      <c r="B38" s="19" t="str">
        <f>M1D!B33</f>
        <v>71/2019</v>
      </c>
      <c r="C38" s="56" t="str">
        <f>M1D!C33</f>
        <v>Sekulović Luka</v>
      </c>
      <c r="D38" s="57"/>
      <c r="E38" s="16">
        <f>IF(AND(Osvojeni!O38="",Osvojeni!P38=""),"",Osvojeni!P38)</f>
        <v>10</v>
      </c>
      <c r="F38" s="16" t="str">
        <f>IF(AND(Osvojeni!R38="",Osvojeni!S38=""),"",Osvojeni!S38)</f>
        <v/>
      </c>
      <c r="G38" s="17">
        <f>IF(Osvojeni!T38="","",Osvojeni!T38)</f>
        <v>10</v>
      </c>
      <c r="H38" s="17" t="str">
        <f>IF(Osvojeni!U38="","",Osvojeni!U38)</f>
        <v>F</v>
      </c>
    </row>
    <row r="39" spans="1:8" ht="15" customHeight="1" thickTop="1" thickBot="1" x14ac:dyDescent="0.25">
      <c r="A39" s="18">
        <f>M1D!A34</f>
        <v>32</v>
      </c>
      <c r="B39" s="19" t="str">
        <f>M1D!B34</f>
        <v>74/2019</v>
      </c>
      <c r="C39" s="56" t="str">
        <f>M1D!C34</f>
        <v>Šorović Marko</v>
      </c>
      <c r="D39" s="57"/>
      <c r="E39" s="16">
        <f>IF(AND(Osvojeni!O39="",Osvojeni!P39=""),"",Osvojeni!P39)</f>
        <v>8</v>
      </c>
      <c r="F39" s="16">
        <f>IF(AND(Osvojeni!R39="",Osvojeni!S39=""),"",Osvojeni!S39)</f>
        <v>10</v>
      </c>
      <c r="G39" s="17">
        <f>IF(Osvojeni!T39="","",Osvojeni!T39)</f>
        <v>18</v>
      </c>
      <c r="H39" s="17" t="str">
        <f>IF(Osvojeni!U39="","",Osvojeni!U39)</f>
        <v>F</v>
      </c>
    </row>
    <row r="40" spans="1:8" ht="15" customHeight="1" thickTop="1" thickBot="1" x14ac:dyDescent="0.25">
      <c r="A40" s="18">
        <f>M1D!A35</f>
        <v>33</v>
      </c>
      <c r="B40" s="19" t="str">
        <f>M1D!B35</f>
        <v>75/2019</v>
      </c>
      <c r="C40" s="56" t="str">
        <f>M1D!C35</f>
        <v>Bojović Anja</v>
      </c>
      <c r="D40" s="57"/>
      <c r="E40" s="16">
        <f>IF(AND(Osvojeni!O40="",Osvojeni!P40=""),"",Osvojeni!P40)</f>
        <v>9</v>
      </c>
      <c r="F40" s="16">
        <f>IF(AND(Osvojeni!R40="",Osvojeni!S40=""),"",Osvojeni!S40)</f>
        <v>16</v>
      </c>
      <c r="G40" s="17">
        <f>IF(Osvojeni!T40="","",Osvojeni!T40)</f>
        <v>25</v>
      </c>
      <c r="H40" s="17" t="str">
        <f>IF(Osvojeni!U40="","",Osvojeni!U40)</f>
        <v>F</v>
      </c>
    </row>
    <row r="41" spans="1:8" ht="15" customHeight="1" thickTop="1" thickBot="1" x14ac:dyDescent="0.25">
      <c r="A41" s="18">
        <f>M1D!A36</f>
        <v>34</v>
      </c>
      <c r="B41" s="19" t="str">
        <f>M1D!B36</f>
        <v>76/2019</v>
      </c>
      <c r="C41" s="56" t="str">
        <f>M1D!C36</f>
        <v>Lučić Ivan</v>
      </c>
      <c r="D41" s="57"/>
      <c r="E41" s="16" t="str">
        <f>IF(AND(Osvojeni!O41="",Osvojeni!P41=""),"",Osvojeni!P41)</f>
        <v/>
      </c>
      <c r="F41" s="16" t="str">
        <f>IF(AND(Osvojeni!R41="",Osvojeni!S41=""),"",Osvojeni!S41)</f>
        <v/>
      </c>
      <c r="G41" s="17" t="str">
        <f>IF(Osvojeni!T41="","",Osvojeni!T41)</f>
        <v/>
      </c>
      <c r="H41" s="17" t="str">
        <f>IF(Osvojeni!U41="","",Osvojeni!U41)</f>
        <v>F</v>
      </c>
    </row>
    <row r="42" spans="1:8" ht="15" customHeight="1" thickTop="1" thickBot="1" x14ac:dyDescent="0.25">
      <c r="A42" s="18">
        <f>M1D!A37</f>
        <v>35</v>
      </c>
      <c r="B42" s="19" t="str">
        <f>M1D!B37</f>
        <v>78/2019</v>
      </c>
      <c r="C42" s="56" t="str">
        <f>M1D!C37</f>
        <v>Hadžisalihović Benjamin</v>
      </c>
      <c r="D42" s="57"/>
      <c r="E42" s="16">
        <f>IF(AND(Osvojeni!O42="",Osvojeni!P42=""),"",Osvojeni!P42)</f>
        <v>11</v>
      </c>
      <c r="F42" s="16" t="str">
        <f>IF(AND(Osvojeni!R42="",Osvojeni!S42=""),"",Osvojeni!S42)</f>
        <v/>
      </c>
      <c r="G42" s="17">
        <f>IF(Osvojeni!T42="","",Osvojeni!T42)</f>
        <v>11</v>
      </c>
      <c r="H42" s="17" t="str">
        <f>IF(Osvojeni!U42="","",Osvojeni!U42)</f>
        <v>F</v>
      </c>
    </row>
    <row r="43" spans="1:8" ht="15" customHeight="1" thickTop="1" thickBot="1" x14ac:dyDescent="0.25">
      <c r="A43" s="18">
        <f>M1D!A38</f>
        <v>36</v>
      </c>
      <c r="B43" s="19" t="str">
        <f>M1D!B38</f>
        <v>79/2019</v>
      </c>
      <c r="C43" s="56" t="str">
        <f>M1D!C38</f>
        <v>Džaković Ivona</v>
      </c>
      <c r="D43" s="57"/>
      <c r="E43" s="16">
        <f>IF(AND(Osvojeni!O43="",Osvojeni!P43=""),"",Osvojeni!P43)</f>
        <v>19</v>
      </c>
      <c r="F43" s="16">
        <f>IF(AND(Osvojeni!R43="",Osvojeni!S43=""),"",Osvojeni!S43)</f>
        <v>16</v>
      </c>
      <c r="G43" s="17">
        <f>IF(Osvojeni!T43="","",Osvojeni!T43)</f>
        <v>35</v>
      </c>
      <c r="H43" s="17" t="str">
        <f>IF(Osvojeni!U43="","",Osvojeni!U43)</f>
        <v>F</v>
      </c>
    </row>
    <row r="44" spans="1:8" ht="15" customHeight="1" thickTop="1" thickBot="1" x14ac:dyDescent="0.25">
      <c r="A44" s="18">
        <f>M1D!A39</f>
        <v>37</v>
      </c>
      <c r="B44" s="19" t="str">
        <f>M1D!B39</f>
        <v>81/2019</v>
      </c>
      <c r="C44" s="56" t="str">
        <f>M1D!C39</f>
        <v>Stanić Sara</v>
      </c>
      <c r="D44" s="57"/>
      <c r="E44" s="16">
        <f>IF(AND(Osvojeni!O44="",Osvojeni!P44=""),"",Osvojeni!P44)</f>
        <v>21.5</v>
      </c>
      <c r="F44" s="16">
        <f>IF(AND(Osvojeni!R44="",Osvojeni!S44=""),"",Osvojeni!S44)</f>
        <v>26</v>
      </c>
      <c r="G44" s="17">
        <f>IF(Osvojeni!T44="","",Osvojeni!T44)</f>
        <v>47.5</v>
      </c>
      <c r="H44" s="17" t="str">
        <f>IF(Osvojeni!U44="","",Osvojeni!U44)</f>
        <v>F</v>
      </c>
    </row>
    <row r="45" spans="1:8" ht="15" customHeight="1" thickTop="1" thickBot="1" x14ac:dyDescent="0.25">
      <c r="A45" s="18">
        <f>M1D!A40</f>
        <v>38</v>
      </c>
      <c r="B45" s="19" t="str">
        <f>M1D!B40</f>
        <v>82/2019</v>
      </c>
      <c r="C45" s="56" t="str">
        <f>M1D!C40</f>
        <v>Uskoković Nikola</v>
      </c>
      <c r="D45" s="57"/>
      <c r="E45" s="16">
        <f>IF(AND(Osvojeni!O45="",Osvojeni!P45=""),"",Osvojeni!P45)</f>
        <v>10</v>
      </c>
      <c r="F45" s="16" t="str">
        <f>IF(AND(Osvojeni!R45="",Osvojeni!S45=""),"",Osvojeni!S45)</f>
        <v/>
      </c>
      <c r="G45" s="17">
        <f>IF(Osvojeni!T45="","",Osvojeni!T45)</f>
        <v>10</v>
      </c>
      <c r="H45" s="17" t="str">
        <f>IF(Osvojeni!U45="","",Osvojeni!U45)</f>
        <v>F</v>
      </c>
    </row>
    <row r="46" spans="1:8" ht="15" customHeight="1" thickTop="1" thickBot="1" x14ac:dyDescent="0.25">
      <c r="A46" s="18">
        <f>M1D!A41</f>
        <v>39</v>
      </c>
      <c r="B46" s="19" t="str">
        <f>M1D!B41</f>
        <v>86/2019</v>
      </c>
      <c r="C46" s="56" t="str">
        <f>M1D!C41</f>
        <v>Žarković Nikolaj</v>
      </c>
      <c r="D46" s="57"/>
      <c r="E46" s="16">
        <f>IF(AND(Osvojeni!O46="",Osvojeni!P46=""),"",Osvojeni!P46)</f>
        <v>18</v>
      </c>
      <c r="F46" s="16">
        <f>IF(AND(Osvojeni!R46="",Osvojeni!S46=""),"",Osvojeni!S46)</f>
        <v>10</v>
      </c>
      <c r="G46" s="17">
        <f>IF(Osvojeni!T46="","",Osvojeni!T46)</f>
        <v>28</v>
      </c>
      <c r="H46" s="17" t="str">
        <f>IF(Osvojeni!U46="","",Osvojeni!U46)</f>
        <v>F</v>
      </c>
    </row>
    <row r="47" spans="1:8" ht="15" customHeight="1" thickTop="1" thickBot="1" x14ac:dyDescent="0.25">
      <c r="A47" s="18">
        <f>M1D!A42</f>
        <v>40</v>
      </c>
      <c r="B47" s="19" t="str">
        <f>M1D!B42</f>
        <v>89/2019</v>
      </c>
      <c r="C47" s="56" t="str">
        <f>M1D!C42</f>
        <v>Jelić Dušan</v>
      </c>
      <c r="D47" s="57"/>
      <c r="E47" s="16" t="str">
        <f>IF(AND(Osvojeni!O47="",Osvojeni!P47=""),"",Osvojeni!P47)</f>
        <v/>
      </c>
      <c r="F47" s="16" t="str">
        <f>IF(AND(Osvojeni!R47="",Osvojeni!S47=""),"",Osvojeni!S47)</f>
        <v/>
      </c>
      <c r="G47" s="17" t="str">
        <f>IF(Osvojeni!T47="","",Osvojeni!T47)</f>
        <v/>
      </c>
      <c r="H47" s="17" t="str">
        <f>IF(Osvojeni!U47="","",Osvojeni!U47)</f>
        <v>F</v>
      </c>
    </row>
    <row r="48" spans="1:8" ht="15" customHeight="1" thickTop="1" thickBot="1" x14ac:dyDescent="0.25">
      <c r="A48" s="18">
        <f>M1D!A43</f>
        <v>41</v>
      </c>
      <c r="B48" s="19" t="str">
        <f>M1D!B43</f>
        <v>94/2019</v>
      </c>
      <c r="C48" s="56" t="str">
        <f>M1D!C43</f>
        <v>Korać Minja</v>
      </c>
      <c r="D48" s="57"/>
      <c r="E48" s="16">
        <f>IF(AND(Osvojeni!O48="",Osvojeni!P48=""),"",Osvojeni!P48)</f>
        <v>34</v>
      </c>
      <c r="F48" s="16" t="str">
        <f>IF(AND(Osvojeni!R48="",Osvojeni!S48=""),"",Osvojeni!S48)</f>
        <v/>
      </c>
      <c r="G48" s="17">
        <f>IF(Osvojeni!T48="","",Osvojeni!T48)</f>
        <v>34</v>
      </c>
      <c r="H48" s="17" t="str">
        <f>IF(Osvojeni!U48="","",Osvojeni!U48)</f>
        <v>F</v>
      </c>
    </row>
    <row r="49" spans="1:8" ht="15" customHeight="1" thickTop="1" thickBot="1" x14ac:dyDescent="0.25">
      <c r="A49" s="18">
        <f>M1D!A44</f>
        <v>42</v>
      </c>
      <c r="B49" s="19" t="str">
        <f>M1D!B44</f>
        <v>95/2019</v>
      </c>
      <c r="C49" s="56" t="str">
        <f>M1D!C44</f>
        <v>Roganović Ksenija</v>
      </c>
      <c r="D49" s="57"/>
      <c r="E49" s="16" t="str">
        <f>IF(AND(Osvojeni!O49="",Osvojeni!P49=""),"",Osvojeni!P49)</f>
        <v/>
      </c>
      <c r="F49" s="16" t="str">
        <f>IF(AND(Osvojeni!R49="",Osvojeni!S49=""),"",Osvojeni!S49)</f>
        <v/>
      </c>
      <c r="G49" s="17" t="str">
        <f>IF(Osvojeni!T49="","",Osvojeni!T49)</f>
        <v/>
      </c>
      <c r="H49" s="17" t="str">
        <f>IF(Osvojeni!U49="","",Osvojeni!U49)</f>
        <v>F</v>
      </c>
    </row>
    <row r="50" spans="1:8" ht="12.75" customHeight="1" thickTop="1" thickBot="1" x14ac:dyDescent="0.25">
      <c r="A50" s="18">
        <f>M1D!A45</f>
        <v>43</v>
      </c>
      <c r="B50" s="19" t="str">
        <f>M1D!B45</f>
        <v>96/2019</v>
      </c>
      <c r="C50" s="56" t="str">
        <f>M1D!C45</f>
        <v>Krpuljević Cano</v>
      </c>
      <c r="D50" s="57"/>
      <c r="E50" s="16" t="str">
        <f>IF(AND(Osvojeni!O50="",Osvojeni!P50=""),"",Osvojeni!P50)</f>
        <v/>
      </c>
      <c r="F50" s="16" t="str">
        <f>IF(AND(Osvojeni!R50="",Osvojeni!S50=""),"",Osvojeni!S50)</f>
        <v/>
      </c>
      <c r="G50" s="17" t="str">
        <f>IF(Osvojeni!T50="","",Osvojeni!T50)</f>
        <v/>
      </c>
      <c r="H50" s="17" t="str">
        <f>IF(Osvojeni!U50="","",Osvojeni!U50)</f>
        <v>F</v>
      </c>
    </row>
    <row r="51" spans="1:8" ht="12.75" customHeight="1" thickTop="1" thickBot="1" x14ac:dyDescent="0.25">
      <c r="A51" s="18">
        <f>M1D!A46</f>
        <v>44</v>
      </c>
      <c r="B51" s="19" t="str">
        <f>M1D!B46</f>
        <v>97/2019</v>
      </c>
      <c r="C51" s="56" t="str">
        <f>M1D!C46</f>
        <v>Knez Mihaela</v>
      </c>
      <c r="D51" s="57"/>
      <c r="E51" s="16">
        <f>IF(AND(Osvojeni!O51="",Osvojeni!P51=""),"",Osvojeni!P51)</f>
        <v>14</v>
      </c>
      <c r="F51" s="16" t="str">
        <f>IF(AND(Osvojeni!R51="",Osvojeni!S51=""),"",Osvojeni!S51)</f>
        <v/>
      </c>
      <c r="G51" s="17">
        <f>IF(Osvojeni!T51="","",Osvojeni!T51)</f>
        <v>14</v>
      </c>
      <c r="H51" s="17" t="str">
        <f>IF(Osvojeni!U51="","",Osvojeni!U51)</f>
        <v>F</v>
      </c>
    </row>
    <row r="52" spans="1:8" ht="12.75" customHeight="1" thickTop="1" thickBot="1" x14ac:dyDescent="0.25">
      <c r="A52" s="18">
        <f>M1D!A47</f>
        <v>45</v>
      </c>
      <c r="B52" s="19" t="str">
        <f>M1D!B47</f>
        <v>98/2019</v>
      </c>
      <c r="C52" s="56" t="str">
        <f>M1D!C47</f>
        <v>Ćirović Vanja</v>
      </c>
      <c r="D52" s="57"/>
      <c r="E52" s="16">
        <f>IF(AND(Osvojeni!O52="",Osvojeni!P52=""),"",Osvojeni!P52)</f>
        <v>24</v>
      </c>
      <c r="F52" s="16">
        <f>IF(AND(Osvojeni!R52="",Osvojeni!S52=""),"",Osvojeni!S52)</f>
        <v>25</v>
      </c>
      <c r="G52" s="17">
        <f>IF(Osvojeni!T52="","",Osvojeni!T52)</f>
        <v>49</v>
      </c>
      <c r="H52" s="17" t="str">
        <f>IF(Osvojeni!U52="","",Osvojeni!U52)</f>
        <v>F</v>
      </c>
    </row>
    <row r="53" spans="1:8" ht="12.75" customHeight="1" thickTop="1" thickBot="1" x14ac:dyDescent="0.25">
      <c r="A53" s="18">
        <f>M1D!A48</f>
        <v>46</v>
      </c>
      <c r="B53" s="19" t="str">
        <f>M1D!B48</f>
        <v>101/2019</v>
      </c>
      <c r="C53" s="56" t="str">
        <f>M1D!C48</f>
        <v>Vučetić Tatjana</v>
      </c>
      <c r="D53" s="57"/>
      <c r="E53" s="16" t="str">
        <f>IF(AND(Osvojeni!O53="",Osvojeni!P53=""),"",Osvojeni!P53)</f>
        <v/>
      </c>
      <c r="F53" s="16" t="str">
        <f>IF(AND(Osvojeni!R53="",Osvojeni!S53=""),"",Osvojeni!S53)</f>
        <v/>
      </c>
      <c r="G53" s="17" t="str">
        <f>IF(Osvojeni!T53="","",Osvojeni!T53)</f>
        <v/>
      </c>
      <c r="H53" s="17" t="str">
        <f>IF(Osvojeni!U53="","",Osvojeni!U53)</f>
        <v>F</v>
      </c>
    </row>
    <row r="54" spans="1:8" ht="12.75" customHeight="1" thickTop="1" thickBot="1" x14ac:dyDescent="0.25">
      <c r="A54" s="18">
        <f>M1D!A49</f>
        <v>47</v>
      </c>
      <c r="B54" s="19" t="str">
        <f>M1D!B49</f>
        <v>103/2019</v>
      </c>
      <c r="C54" s="56" t="str">
        <f>M1D!C49</f>
        <v>Kovačević Emrah</v>
      </c>
      <c r="D54" s="57"/>
      <c r="E54" s="16">
        <f>IF(AND(Osvojeni!O54="",Osvojeni!P54=""),"",Osvojeni!P54)</f>
        <v>2</v>
      </c>
      <c r="F54" s="16">
        <f>IF(AND(Osvojeni!R54="",Osvojeni!S54=""),"",Osvojeni!S54)</f>
        <v>22</v>
      </c>
      <c r="G54" s="17">
        <f>IF(Osvojeni!T54="","",Osvojeni!T54)</f>
        <v>24</v>
      </c>
      <c r="H54" s="17" t="str">
        <f>IF(Osvojeni!U54="","",Osvojeni!U54)</f>
        <v>F</v>
      </c>
    </row>
    <row r="55" spans="1:8" ht="12.75" customHeight="1" thickTop="1" thickBot="1" x14ac:dyDescent="0.25">
      <c r="A55" s="18">
        <f>M1D!A50</f>
        <v>48</v>
      </c>
      <c r="B55" s="19" t="str">
        <f>M1D!B50</f>
        <v>104/2019</v>
      </c>
      <c r="C55" s="56" t="str">
        <f>M1D!C50</f>
        <v>Jušković Đorđe</v>
      </c>
      <c r="D55" s="57"/>
      <c r="E55" s="16" t="str">
        <f>IF(AND(Osvojeni!O55="",Osvojeni!P55=""),"",Osvojeni!P55)</f>
        <v/>
      </c>
      <c r="F55" s="16" t="str">
        <f>IF(AND(Osvojeni!R55="",Osvojeni!S55=""),"",Osvojeni!S55)</f>
        <v/>
      </c>
      <c r="G55" s="17" t="str">
        <f>IF(Osvojeni!T55="","",Osvojeni!T55)</f>
        <v/>
      </c>
      <c r="H55" s="17" t="str">
        <f>IF(Osvojeni!U55="","",Osvojeni!U55)</f>
        <v>F</v>
      </c>
    </row>
    <row r="56" spans="1:8" ht="12.75" customHeight="1" thickTop="1" thickBot="1" x14ac:dyDescent="0.25">
      <c r="A56" s="18">
        <f>M1D!A51</f>
        <v>49</v>
      </c>
      <c r="B56" s="19" t="str">
        <f>M1D!B51</f>
        <v>105/2019</v>
      </c>
      <c r="C56" s="56" t="str">
        <f>M1D!C51</f>
        <v>Bojović Milena</v>
      </c>
      <c r="D56" s="57"/>
      <c r="E56" s="16">
        <f>IF(AND(Osvojeni!O56="",Osvojeni!P56=""),"",Osvojeni!P56)</f>
        <v>12</v>
      </c>
      <c r="F56" s="16" t="str">
        <f>IF(AND(Osvojeni!R56="",Osvojeni!S56=""),"",Osvojeni!S56)</f>
        <v/>
      </c>
      <c r="G56" s="17">
        <f>IF(Osvojeni!T56="","",Osvojeni!T56)</f>
        <v>12</v>
      </c>
      <c r="H56" s="17" t="str">
        <f>IF(Osvojeni!U56="","",Osvojeni!U56)</f>
        <v>F</v>
      </c>
    </row>
    <row r="57" spans="1:8" ht="12.75" customHeight="1" thickTop="1" thickBot="1" x14ac:dyDescent="0.25">
      <c r="A57" s="18">
        <f>M1D!A52</f>
        <v>50</v>
      </c>
      <c r="B57" s="19" t="str">
        <f>M1D!B52</f>
        <v>109/2019</v>
      </c>
      <c r="C57" s="56" t="str">
        <f>M1D!C52</f>
        <v>Stamatović Aleksandra</v>
      </c>
      <c r="D57" s="57"/>
      <c r="E57" s="16">
        <f>IF(AND(Osvojeni!O57="",Osvojeni!P57=""),"",Osvojeni!P57)</f>
        <v>26</v>
      </c>
      <c r="F57" s="16">
        <f>IF(AND(Osvojeni!R57="",Osvojeni!S57=""),"",Osvojeni!S57)</f>
        <v>15</v>
      </c>
      <c r="G57" s="17">
        <f>IF(Osvojeni!T57="","",Osvojeni!T57)</f>
        <v>41</v>
      </c>
      <c r="H57" s="17" t="str">
        <f>IF(Osvojeni!U57="","",Osvojeni!U57)</f>
        <v>F</v>
      </c>
    </row>
    <row r="58" spans="1:8" ht="12.75" customHeight="1" thickTop="1" thickBot="1" x14ac:dyDescent="0.25">
      <c r="A58" s="18">
        <f>M1D!A53</f>
        <v>51</v>
      </c>
      <c r="B58" s="19" t="str">
        <f>M1D!B53</f>
        <v>110/2019</v>
      </c>
      <c r="C58" s="56" t="str">
        <f>M1D!C53</f>
        <v>Radulović Natalija</v>
      </c>
      <c r="D58" s="57"/>
      <c r="E58" s="16" t="str">
        <f>IF(AND(Osvojeni!O58="",Osvojeni!P58=""),"",Osvojeni!P58)</f>
        <v/>
      </c>
      <c r="F58" s="16" t="str">
        <f>IF(AND(Osvojeni!R58="",Osvojeni!S58=""),"",Osvojeni!S58)</f>
        <v/>
      </c>
      <c r="G58" s="17" t="str">
        <f>IF(Osvojeni!T58="","",Osvojeni!T58)</f>
        <v/>
      </c>
      <c r="H58" s="17" t="str">
        <f>IF(Osvojeni!U58="","",Osvojeni!U58)</f>
        <v>F</v>
      </c>
    </row>
    <row r="59" spans="1:8" ht="12.75" customHeight="1" thickTop="1" thickBot="1" x14ac:dyDescent="0.25">
      <c r="A59" s="18">
        <f>M1D!A54</f>
        <v>52</v>
      </c>
      <c r="B59" s="19" t="str">
        <f>M1D!B54</f>
        <v>12/2018</v>
      </c>
      <c r="C59" s="56" t="str">
        <f>M1D!C54</f>
        <v>Stojković Đina</v>
      </c>
      <c r="D59" s="57"/>
      <c r="E59" s="16" t="str">
        <f>IF(AND(Osvojeni!O59="",Osvojeni!P59=""),"",Osvojeni!P59)</f>
        <v/>
      </c>
      <c r="F59" s="16" t="str">
        <f>IF(AND(Osvojeni!R59="",Osvojeni!S59=""),"",Osvojeni!S59)</f>
        <v/>
      </c>
      <c r="G59" s="17" t="str">
        <f>IF(Osvojeni!T59="","",Osvojeni!T59)</f>
        <v/>
      </c>
      <c r="H59" s="17" t="str">
        <f>IF(Osvojeni!U59="","",Osvojeni!U59)</f>
        <v>F</v>
      </c>
    </row>
    <row r="60" spans="1:8" ht="12.75" customHeight="1" thickTop="1" thickBot="1" x14ac:dyDescent="0.25">
      <c r="A60" s="18">
        <f>M1D!A55</f>
        <v>53</v>
      </c>
      <c r="B60" s="19" t="str">
        <f>M1D!B55</f>
        <v>14/2018</v>
      </c>
      <c r="C60" s="56" t="str">
        <f>M1D!C55</f>
        <v>Jovović Lazar</v>
      </c>
      <c r="D60" s="57"/>
      <c r="E60" s="16">
        <f>IF(AND(Osvojeni!O60="",Osvojeni!P60=""),"",Osvojeni!P60)</f>
        <v>20.5</v>
      </c>
      <c r="F60" s="16">
        <f>IF(AND(Osvojeni!R60="",Osvojeni!S60=""),"",Osvojeni!S60)</f>
        <v>33</v>
      </c>
      <c r="G60" s="17">
        <f>IF(Osvojeni!T60="","",Osvojeni!T60)</f>
        <v>53.5</v>
      </c>
      <c r="H60" s="17" t="str">
        <f>IF(Osvojeni!U60="","",Osvojeni!U60)</f>
        <v>E</v>
      </c>
    </row>
    <row r="61" spans="1:8" ht="12.75" customHeight="1" thickTop="1" thickBot="1" x14ac:dyDescent="0.25">
      <c r="A61" s="18">
        <f>M1D!A56</f>
        <v>54</v>
      </c>
      <c r="B61" s="19" t="str">
        <f>M1D!B56</f>
        <v>21/2018</v>
      </c>
      <c r="C61" s="56" t="str">
        <f>M1D!C56</f>
        <v>Drpljanin Edin</v>
      </c>
      <c r="D61" s="57"/>
      <c r="E61" s="16" t="str">
        <f>IF(AND(Osvojeni!O61="",Osvojeni!P61=""),"",Osvojeni!P61)</f>
        <v/>
      </c>
      <c r="F61" s="16" t="str">
        <f>IF(AND(Osvojeni!R61="",Osvojeni!S61=""),"",Osvojeni!S61)</f>
        <v/>
      </c>
      <c r="G61" s="17" t="str">
        <f>IF(Osvojeni!T61="","",Osvojeni!T61)</f>
        <v/>
      </c>
      <c r="H61" s="17" t="str">
        <f>IF(Osvojeni!U61="","",Osvojeni!U61)</f>
        <v>F</v>
      </c>
    </row>
    <row r="62" spans="1:8" ht="12.75" customHeight="1" thickTop="1" thickBot="1" x14ac:dyDescent="0.25">
      <c r="A62" s="18">
        <f>M1D!A57</f>
        <v>55</v>
      </c>
      <c r="B62" s="19" t="str">
        <f>M1D!B57</f>
        <v>25/2018</v>
      </c>
      <c r="C62" s="56" t="str">
        <f>M1D!C57</f>
        <v>Kovačević Miloš</v>
      </c>
      <c r="D62" s="57"/>
      <c r="E62" s="16" t="str">
        <f>IF(AND(Osvojeni!O62="",Osvojeni!P62=""),"",Osvojeni!P62)</f>
        <v/>
      </c>
      <c r="F62" s="16" t="str">
        <f>IF(AND(Osvojeni!R62="",Osvojeni!S62=""),"",Osvojeni!S62)</f>
        <v/>
      </c>
      <c r="G62" s="17" t="str">
        <f>IF(Osvojeni!T62="","",Osvojeni!T62)</f>
        <v/>
      </c>
      <c r="H62" s="17" t="str">
        <f>IF(Osvojeni!U62="","",Osvojeni!U62)</f>
        <v>F</v>
      </c>
    </row>
    <row r="63" spans="1:8" ht="12.75" customHeight="1" thickTop="1" thickBot="1" x14ac:dyDescent="0.25">
      <c r="A63" s="18">
        <f>M1D!A58</f>
        <v>56</v>
      </c>
      <c r="B63" s="19" t="str">
        <f>M1D!B58</f>
        <v>30/2018</v>
      </c>
      <c r="C63" s="56" t="str">
        <f>M1D!C58</f>
        <v>Ećo Denis</v>
      </c>
      <c r="D63" s="57"/>
      <c r="E63" s="16" t="str">
        <f>IF(AND(Osvojeni!O63="",Osvojeni!P63=""),"",Osvojeni!P63)</f>
        <v/>
      </c>
      <c r="F63" s="16" t="str">
        <f>IF(AND(Osvojeni!R63="",Osvojeni!S63=""),"",Osvojeni!S63)</f>
        <v/>
      </c>
      <c r="G63" s="17" t="str">
        <f>IF(Osvojeni!T63="","",Osvojeni!T63)</f>
        <v/>
      </c>
      <c r="H63" s="17" t="str">
        <f>IF(Osvojeni!U63="","",Osvojeni!U63)</f>
        <v>F</v>
      </c>
    </row>
    <row r="64" spans="1:8" ht="12.75" customHeight="1" thickTop="1" thickBot="1" x14ac:dyDescent="0.25">
      <c r="A64" s="18">
        <f>M1D!A59</f>
        <v>57</v>
      </c>
      <c r="B64" s="19" t="str">
        <f>M1D!B59</f>
        <v>33/2018</v>
      </c>
      <c r="C64" s="56" t="str">
        <f>M1D!C59</f>
        <v>Kandić Edita</v>
      </c>
      <c r="D64" s="57"/>
      <c r="E64" s="16">
        <f>IF(AND(Osvojeni!O64="",Osvojeni!P64=""),"",Osvojeni!P64)</f>
        <v>11</v>
      </c>
      <c r="F64" s="16" t="str">
        <f>IF(AND(Osvojeni!R64="",Osvojeni!S64=""),"",Osvojeni!S64)</f>
        <v/>
      </c>
      <c r="G64" s="17">
        <f>IF(Osvojeni!T64="","",Osvojeni!T64)</f>
        <v>11</v>
      </c>
      <c r="H64" s="17" t="str">
        <f>IF(Osvojeni!U64="","",Osvojeni!U64)</f>
        <v>F</v>
      </c>
    </row>
    <row r="65" spans="1:8" ht="12.75" customHeight="1" thickTop="1" thickBot="1" x14ac:dyDescent="0.25">
      <c r="A65" s="18">
        <f>M1D!A60</f>
        <v>58</v>
      </c>
      <c r="B65" s="19" t="str">
        <f>M1D!B60</f>
        <v>39/2018</v>
      </c>
      <c r="C65" s="56" t="str">
        <f>M1D!C60</f>
        <v>Perišić Anja</v>
      </c>
      <c r="D65" s="57"/>
      <c r="E65" s="16" t="str">
        <f>IF(AND(Osvojeni!O65="",Osvojeni!P65=""),"",Osvojeni!P65)</f>
        <v/>
      </c>
      <c r="F65" s="16" t="str">
        <f>IF(AND(Osvojeni!R65="",Osvojeni!S65=""),"",Osvojeni!S65)</f>
        <v/>
      </c>
      <c r="G65" s="17" t="str">
        <f>IF(Osvojeni!T65="","",Osvojeni!T65)</f>
        <v/>
      </c>
      <c r="H65" s="17" t="str">
        <f>IF(Osvojeni!U65="","",Osvojeni!U65)</f>
        <v>F</v>
      </c>
    </row>
    <row r="66" spans="1:8" ht="12.75" customHeight="1" thickTop="1" thickBot="1" x14ac:dyDescent="0.25">
      <c r="A66" s="18">
        <f>M1D!A61</f>
        <v>59</v>
      </c>
      <c r="B66" s="19" t="str">
        <f>M1D!B61</f>
        <v>51/2018</v>
      </c>
      <c r="C66" s="56" t="str">
        <f>M1D!C61</f>
        <v>Đurović Ivan</v>
      </c>
      <c r="D66" s="57"/>
      <c r="E66" s="16">
        <f>IF(AND(Osvojeni!O66="",Osvojeni!P66=""),"",Osvojeni!P66)</f>
        <v>14</v>
      </c>
      <c r="F66" s="16">
        <f>IF(AND(Osvojeni!R66="",Osvojeni!S66=""),"",Osvojeni!S66)</f>
        <v>30</v>
      </c>
      <c r="G66" s="17">
        <f>IF(Osvojeni!T66="","",Osvojeni!T66)</f>
        <v>44</v>
      </c>
      <c r="H66" s="17" t="str">
        <f>IF(Osvojeni!U66="","",Osvojeni!U66)</f>
        <v>F</v>
      </c>
    </row>
    <row r="67" spans="1:8" ht="12.75" customHeight="1" thickTop="1" thickBot="1" x14ac:dyDescent="0.25">
      <c r="A67" s="18">
        <f>M1D!A62</f>
        <v>60</v>
      </c>
      <c r="B67" s="19" t="str">
        <f>M1D!B62</f>
        <v>55/2018</v>
      </c>
      <c r="C67" s="56" t="str">
        <f>M1D!C62</f>
        <v>Laketić Bojana</v>
      </c>
      <c r="D67" s="57"/>
      <c r="E67" s="16">
        <f>IF(AND(Osvojeni!O67="",Osvojeni!P67=""),"",Osvojeni!P67)</f>
        <v>22</v>
      </c>
      <c r="F67" s="16">
        <f>IF(AND(Osvojeni!R67="",Osvojeni!S67=""),"",Osvojeni!S67)</f>
        <v>20</v>
      </c>
      <c r="G67" s="17">
        <f>IF(Osvojeni!T67="","",Osvojeni!T67)</f>
        <v>42</v>
      </c>
      <c r="H67" s="17" t="str">
        <f>IF(Osvojeni!U67="","",Osvojeni!U67)</f>
        <v>F</v>
      </c>
    </row>
    <row r="68" spans="1:8" ht="12.75" customHeight="1" thickTop="1" thickBot="1" x14ac:dyDescent="0.25">
      <c r="A68" s="18">
        <f>M1D!A63</f>
        <v>61</v>
      </c>
      <c r="B68" s="19" t="str">
        <f>M1D!B63</f>
        <v>62/2018</v>
      </c>
      <c r="C68" s="56" t="str">
        <f>M1D!C63</f>
        <v>Demić Adis</v>
      </c>
      <c r="D68" s="57"/>
      <c r="E68" s="16" t="str">
        <f>IF(AND(Osvojeni!O68="",Osvojeni!P68=""),"",Osvojeni!P68)</f>
        <v/>
      </c>
      <c r="F68" s="16" t="str">
        <f>IF(AND(Osvojeni!R68="",Osvojeni!S68=""),"",Osvojeni!S68)</f>
        <v/>
      </c>
      <c r="G68" s="17" t="str">
        <f>IF(Osvojeni!T68="","",Osvojeni!T68)</f>
        <v/>
      </c>
      <c r="H68" s="17" t="str">
        <f>IF(Osvojeni!U68="","",Osvojeni!U68)</f>
        <v>F</v>
      </c>
    </row>
    <row r="69" spans="1:8" ht="12.75" customHeight="1" thickTop="1" thickBot="1" x14ac:dyDescent="0.25">
      <c r="A69" s="18">
        <f>M1D!A64</f>
        <v>62</v>
      </c>
      <c r="B69" s="19" t="str">
        <f>M1D!B64</f>
        <v>72/2018</v>
      </c>
      <c r="C69" s="56" t="str">
        <f>M1D!C64</f>
        <v>Vučurović Jovana</v>
      </c>
      <c r="D69" s="57"/>
      <c r="E69" s="16" t="str">
        <f>IF(AND(Osvojeni!O69="",Osvojeni!P69=""),"",Osvojeni!P69)</f>
        <v/>
      </c>
      <c r="F69" s="16" t="str">
        <f>IF(AND(Osvojeni!R69="",Osvojeni!S69=""),"",Osvojeni!S69)</f>
        <v/>
      </c>
      <c r="G69" s="17" t="str">
        <f>IF(Osvojeni!T69="","",Osvojeni!T69)</f>
        <v/>
      </c>
      <c r="H69" s="17" t="str">
        <f>IF(Osvojeni!U69="","",Osvojeni!U69)</f>
        <v>F</v>
      </c>
    </row>
    <row r="70" spans="1:8" ht="12.75" customHeight="1" thickTop="1" thickBot="1" x14ac:dyDescent="0.25">
      <c r="A70" s="18">
        <f>M1D!A65</f>
        <v>63</v>
      </c>
      <c r="B70" s="19" t="str">
        <f>M1D!B65</f>
        <v>73/2018</v>
      </c>
      <c r="C70" s="56" t="str">
        <f>M1D!C65</f>
        <v>Ralević Dražen</v>
      </c>
      <c r="D70" s="57"/>
      <c r="E70" s="16" t="str">
        <f>IF(AND(Osvojeni!O70="",Osvojeni!P70=""),"",Osvojeni!P70)</f>
        <v/>
      </c>
      <c r="F70" s="16" t="str">
        <f>IF(AND(Osvojeni!R70="",Osvojeni!S70=""),"",Osvojeni!S70)</f>
        <v/>
      </c>
      <c r="G70" s="17" t="str">
        <f>IF(Osvojeni!T70="","",Osvojeni!T70)</f>
        <v/>
      </c>
      <c r="H70" s="17" t="str">
        <f>IF(Osvojeni!U70="","",Osvojeni!U70)</f>
        <v>F</v>
      </c>
    </row>
    <row r="71" spans="1:8" ht="12.75" customHeight="1" thickTop="1" thickBot="1" x14ac:dyDescent="0.25">
      <c r="A71" s="18">
        <f>M1D!A66</f>
        <v>64</v>
      </c>
      <c r="B71" s="19" t="str">
        <f>M1D!B66</f>
        <v>84/2018</v>
      </c>
      <c r="C71" s="56" t="str">
        <f>M1D!C66</f>
        <v>Svičević Vojislav</v>
      </c>
      <c r="D71" s="57"/>
      <c r="E71" s="16">
        <f>IF(AND(Osvojeni!O71="",Osvojeni!P71=""),"",Osvojeni!P71)</f>
        <v>10</v>
      </c>
      <c r="F71" s="16" t="str">
        <f>IF(AND(Osvojeni!R71="",Osvojeni!S71=""),"",Osvojeni!S71)</f>
        <v/>
      </c>
      <c r="G71" s="17">
        <f>IF(Osvojeni!T71="","",Osvojeni!T71)</f>
        <v>10</v>
      </c>
      <c r="H71" s="17" t="str">
        <f>IF(Osvojeni!U71="","",Osvojeni!U71)</f>
        <v>F</v>
      </c>
    </row>
    <row r="72" spans="1:8" ht="12.75" customHeight="1" thickTop="1" thickBot="1" x14ac:dyDescent="0.25">
      <c r="A72" s="18">
        <f>M1D!A67</f>
        <v>65</v>
      </c>
      <c r="B72" s="19" t="str">
        <f>M1D!B67</f>
        <v>85/2018</v>
      </c>
      <c r="C72" s="56" t="str">
        <f>M1D!C67</f>
        <v>Svičević Petar</v>
      </c>
      <c r="D72" s="57"/>
      <c r="E72" s="16" t="str">
        <f>IF(AND(Osvojeni!O72="",Osvojeni!P72=""),"",Osvojeni!P72)</f>
        <v/>
      </c>
      <c r="F72" s="16" t="str">
        <f>IF(AND(Osvojeni!R72="",Osvojeni!S72=""),"",Osvojeni!S72)</f>
        <v/>
      </c>
      <c r="G72" s="17" t="str">
        <f>IF(Osvojeni!T72="","",Osvojeni!T72)</f>
        <v/>
      </c>
      <c r="H72" s="17" t="str">
        <f>IF(Osvojeni!U72="","",Osvojeni!U72)</f>
        <v>F</v>
      </c>
    </row>
    <row r="73" spans="1:8" ht="12.75" customHeight="1" thickTop="1" thickBot="1" x14ac:dyDescent="0.25">
      <c r="A73" s="18">
        <f>M1D!A68</f>
        <v>66</v>
      </c>
      <c r="B73" s="19" t="str">
        <f>M1D!B68</f>
        <v>86/2018</v>
      </c>
      <c r="C73" s="56" t="str">
        <f>M1D!C68</f>
        <v>Beha Aleksandra</v>
      </c>
      <c r="D73" s="57"/>
      <c r="E73" s="16" t="str">
        <f>IF(AND(Osvojeni!O73="",Osvojeni!P73=""),"",Osvojeni!P73)</f>
        <v/>
      </c>
      <c r="F73" s="16" t="str">
        <f>IF(AND(Osvojeni!R73="",Osvojeni!S73=""),"",Osvojeni!S73)</f>
        <v/>
      </c>
      <c r="G73" s="17" t="str">
        <f>IF(Osvojeni!T73="","",Osvojeni!T73)</f>
        <v/>
      </c>
      <c r="H73" s="17" t="str">
        <f>IF(Osvojeni!U73="","",Osvojeni!U73)</f>
        <v>F</v>
      </c>
    </row>
    <row r="74" spans="1:8" ht="12.75" customHeight="1" thickTop="1" thickBot="1" x14ac:dyDescent="0.25">
      <c r="A74" s="18">
        <f>M1D!A69</f>
        <v>67</v>
      </c>
      <c r="B74" s="19" t="str">
        <f>M1D!B69</f>
        <v>92/2018</v>
      </c>
      <c r="C74" s="56" t="str">
        <f>M1D!C69</f>
        <v>Vujisić Ranko</v>
      </c>
      <c r="D74" s="57"/>
      <c r="E74" s="16">
        <f>IF(AND(Osvojeni!O74="",Osvojeni!P74=""),"",Osvojeni!P74)</f>
        <v>9</v>
      </c>
      <c r="F74" s="16">
        <f>IF(AND(Osvojeni!R74="",Osvojeni!S74=""),"",Osvojeni!S74)</f>
        <v>23</v>
      </c>
      <c r="G74" s="17">
        <f>IF(Osvojeni!T74="","",Osvojeni!T74)</f>
        <v>32</v>
      </c>
      <c r="H74" s="17" t="str">
        <f>IF(Osvojeni!U74="","",Osvojeni!U74)</f>
        <v>F</v>
      </c>
    </row>
    <row r="75" spans="1:8" ht="12.75" customHeight="1" thickTop="1" thickBot="1" x14ac:dyDescent="0.25">
      <c r="A75" s="18">
        <f>M1D!A70</f>
        <v>68</v>
      </c>
      <c r="B75" s="19" t="str">
        <f>M1D!B70</f>
        <v>93/2018</v>
      </c>
      <c r="C75" s="56" t="str">
        <f>M1D!C70</f>
        <v>Šarović Miloš</v>
      </c>
      <c r="D75" s="57"/>
      <c r="E75" s="16">
        <f>IF(AND(Osvojeni!O75="",Osvojeni!P75=""),"",Osvojeni!P75)</f>
        <v>6</v>
      </c>
      <c r="F75" s="16">
        <f>IF(AND(Osvojeni!R75="",Osvojeni!S75=""),"",Osvojeni!S75)</f>
        <v>29</v>
      </c>
      <c r="G75" s="17">
        <f>IF(Osvojeni!T75="","",Osvojeni!T75)</f>
        <v>35</v>
      </c>
      <c r="H75" s="17" t="str">
        <f>IF(Osvojeni!U75="","",Osvojeni!U75)</f>
        <v>F</v>
      </c>
    </row>
    <row r="76" spans="1:8" ht="12.75" customHeight="1" thickTop="1" thickBot="1" x14ac:dyDescent="0.25">
      <c r="A76" s="18">
        <f>M1D!A71</f>
        <v>69</v>
      </c>
      <c r="B76" s="19" t="str">
        <f>M1D!B71</f>
        <v>96/2018</v>
      </c>
      <c r="C76" s="56" t="str">
        <f>M1D!C71</f>
        <v>Kusovac Novica</v>
      </c>
      <c r="D76" s="57"/>
      <c r="E76" s="16" t="str">
        <f>IF(AND(Osvojeni!O76="",Osvojeni!P76=""),"",Osvojeni!P76)</f>
        <v/>
      </c>
      <c r="F76" s="16" t="str">
        <f>IF(AND(Osvojeni!R76="",Osvojeni!S76=""),"",Osvojeni!S76)</f>
        <v/>
      </c>
      <c r="G76" s="17" t="str">
        <f>IF(Osvojeni!T76="","",Osvojeni!T76)</f>
        <v/>
      </c>
      <c r="H76" s="17" t="str">
        <f>IF(Osvojeni!U76="","",Osvojeni!U76)</f>
        <v>F</v>
      </c>
    </row>
    <row r="77" spans="1:8" ht="12.75" customHeight="1" thickTop="1" thickBot="1" x14ac:dyDescent="0.25">
      <c r="A77" s="18">
        <f>M1D!A72</f>
        <v>70</v>
      </c>
      <c r="B77" s="19" t="str">
        <f>M1D!B72</f>
        <v>5/2017</v>
      </c>
      <c r="C77" s="56" t="str">
        <f>M1D!C72</f>
        <v>Loncović Nikola</v>
      </c>
      <c r="D77" s="57"/>
      <c r="E77" s="16">
        <f>IF(AND(Osvojeni!O77="",Osvojeni!P77=""),"",Osvojeni!P77)</f>
        <v>12.5</v>
      </c>
      <c r="F77" s="16">
        <f>IF(AND(Osvojeni!R77="",Osvojeni!S77=""),"",Osvojeni!S77)</f>
        <v>17</v>
      </c>
      <c r="G77" s="17">
        <f>IF(Osvojeni!T77="","",Osvojeni!T77)</f>
        <v>29.5</v>
      </c>
      <c r="H77" s="17" t="str">
        <f>IF(Osvojeni!U77="","",Osvojeni!U77)</f>
        <v>F</v>
      </c>
    </row>
    <row r="78" spans="1:8" ht="12.75" customHeight="1" thickTop="1" thickBot="1" x14ac:dyDescent="0.25">
      <c r="A78" s="18">
        <f>M1D!A73</f>
        <v>71</v>
      </c>
      <c r="B78" s="19" t="str">
        <f>M1D!B73</f>
        <v>16/2017</v>
      </c>
      <c r="C78" s="56" t="str">
        <f>M1D!C73</f>
        <v>Cimbaljević Jana</v>
      </c>
      <c r="D78" s="57"/>
      <c r="E78" s="16" t="str">
        <f>IF(AND(Osvojeni!O78="",Osvojeni!P78=""),"",Osvojeni!P78)</f>
        <v/>
      </c>
      <c r="F78" s="16" t="str">
        <f>IF(AND(Osvojeni!R78="",Osvojeni!S78=""),"",Osvojeni!S78)</f>
        <v/>
      </c>
      <c r="G78" s="17" t="str">
        <f>IF(Osvojeni!T78="","",Osvojeni!T78)</f>
        <v/>
      </c>
      <c r="H78" s="17" t="str">
        <f>IF(Osvojeni!U78="","",Osvojeni!U78)</f>
        <v>F</v>
      </c>
    </row>
    <row r="79" spans="1:8" ht="12.75" customHeight="1" thickTop="1" thickBot="1" x14ac:dyDescent="0.25">
      <c r="A79" s="18">
        <f>M1D!A74</f>
        <v>72</v>
      </c>
      <c r="B79" s="19" t="str">
        <f>M1D!B74</f>
        <v>28/2017</v>
      </c>
      <c r="C79" s="56" t="str">
        <f>M1D!C74</f>
        <v>Beljkaš Aleksandar</v>
      </c>
      <c r="D79" s="57"/>
      <c r="E79" s="16" t="str">
        <f>IF(AND(Osvojeni!O79="",Osvojeni!P79=""),"",Osvojeni!P79)</f>
        <v/>
      </c>
      <c r="F79" s="16" t="str">
        <f>IF(AND(Osvojeni!R79="",Osvojeni!S79=""),"",Osvojeni!S79)</f>
        <v/>
      </c>
      <c r="G79" s="17" t="str">
        <f>IF(Osvojeni!T79="","",Osvojeni!T79)</f>
        <v/>
      </c>
      <c r="H79" s="17" t="str">
        <f>IF(Osvojeni!U79="","",Osvojeni!U79)</f>
        <v>F</v>
      </c>
    </row>
    <row r="80" spans="1:8" ht="12.75" customHeight="1" thickTop="1" thickBot="1" x14ac:dyDescent="0.25">
      <c r="A80" s="18">
        <f>M1D!A75</f>
        <v>73</v>
      </c>
      <c r="B80" s="19" t="str">
        <f>M1D!B75</f>
        <v>65/2017</v>
      </c>
      <c r="C80" s="56" t="str">
        <f>M1D!C75</f>
        <v>Konjević Ratko</v>
      </c>
      <c r="D80" s="57"/>
      <c r="E80" s="16" t="str">
        <f>IF(AND(Osvojeni!O80="",Osvojeni!P80=""),"",Osvojeni!P80)</f>
        <v/>
      </c>
      <c r="F80" s="16" t="str">
        <f>IF(AND(Osvojeni!R80="",Osvojeni!S80=""),"",Osvojeni!S80)</f>
        <v/>
      </c>
      <c r="G80" s="17" t="str">
        <f>IF(Osvojeni!T80="","",Osvojeni!T80)</f>
        <v/>
      </c>
      <c r="H80" s="17" t="str">
        <f>IF(Osvojeni!U80="","",Osvojeni!U80)</f>
        <v>F</v>
      </c>
    </row>
    <row r="81" spans="1:8" ht="12.75" customHeight="1" thickTop="1" thickBot="1" x14ac:dyDescent="0.25">
      <c r="A81" s="18">
        <f>M1D!A76</f>
        <v>74</v>
      </c>
      <c r="B81" s="19" t="str">
        <f>M1D!B76</f>
        <v>74/2017</v>
      </c>
      <c r="C81" s="56" t="str">
        <f>M1D!C76</f>
        <v>Karadžić Katarina</v>
      </c>
      <c r="D81" s="57"/>
      <c r="E81" s="16">
        <f>IF(AND(Osvojeni!O81="",Osvojeni!P81=""),"",Osvojeni!P81)</f>
        <v>24</v>
      </c>
      <c r="F81" s="16">
        <f>IF(AND(Osvojeni!R81="",Osvojeni!S81=""),"",Osvojeni!S81)</f>
        <v>22</v>
      </c>
      <c r="G81" s="17">
        <f>IF(Osvojeni!T81="","",Osvojeni!T81)</f>
        <v>46</v>
      </c>
      <c r="H81" s="17" t="str">
        <f>IF(Osvojeni!U81="","",Osvojeni!U81)</f>
        <v>F</v>
      </c>
    </row>
    <row r="82" spans="1:8" ht="12.75" customHeight="1" thickTop="1" thickBot="1" x14ac:dyDescent="0.25">
      <c r="A82" s="18">
        <f>M1D!A77</f>
        <v>75</v>
      </c>
      <c r="B82" s="19" t="str">
        <f>M1D!B77</f>
        <v>91/2017</v>
      </c>
      <c r="C82" s="56" t="str">
        <f>M1D!C77</f>
        <v>Đurović Milica</v>
      </c>
      <c r="D82" s="57"/>
      <c r="E82" s="16" t="str">
        <f>IF(AND(Osvojeni!O82="",Osvojeni!P82=""),"",Osvojeni!P82)</f>
        <v/>
      </c>
      <c r="F82" s="16" t="str">
        <f>IF(AND(Osvojeni!R82="",Osvojeni!S82=""),"",Osvojeni!S82)</f>
        <v/>
      </c>
      <c r="G82" s="17" t="str">
        <f>IF(Osvojeni!T82="","",Osvojeni!T82)</f>
        <v/>
      </c>
      <c r="H82" s="17" t="str">
        <f>IF(Osvojeni!U82="","",Osvojeni!U82)</f>
        <v>F</v>
      </c>
    </row>
    <row r="83" spans="1:8" ht="12.75" customHeight="1" thickTop="1" thickBot="1" x14ac:dyDescent="0.25">
      <c r="A83" s="18">
        <f>M1D!A78</f>
        <v>76</v>
      </c>
      <c r="B83" s="19" t="str">
        <f>M1D!B78</f>
        <v>104/2017</v>
      </c>
      <c r="C83" s="56" t="str">
        <f>M1D!C78</f>
        <v>Marićević Aleksa</v>
      </c>
      <c r="D83" s="57"/>
      <c r="E83" s="16" t="str">
        <f>IF(AND(Osvojeni!O83="",Osvojeni!P83=""),"",Osvojeni!P83)</f>
        <v/>
      </c>
      <c r="F83" s="16" t="str">
        <f>IF(AND(Osvojeni!R83="",Osvojeni!S83=""),"",Osvojeni!S83)</f>
        <v/>
      </c>
      <c r="G83" s="17" t="str">
        <f>IF(Osvojeni!T83="","",Osvojeni!T83)</f>
        <v/>
      </c>
      <c r="H83" s="17" t="str">
        <f>IF(Osvojeni!U83="","",Osvojeni!U83)</f>
        <v>F</v>
      </c>
    </row>
    <row r="84" spans="1:8" ht="12.75" customHeight="1" thickTop="1" thickBot="1" x14ac:dyDescent="0.25">
      <c r="A84" s="18">
        <f>M1D!A79</f>
        <v>77</v>
      </c>
      <c r="B84" s="19" t="str">
        <f>M1D!B79</f>
        <v>114/2017</v>
      </c>
      <c r="C84" s="56" t="str">
        <f>M1D!C79</f>
        <v>Miljanić Irena</v>
      </c>
      <c r="D84" s="57"/>
      <c r="E84" s="16">
        <f>IF(AND(Osvojeni!O84="",Osvojeni!P84=""),"",Osvojeni!P84)</f>
        <v>21</v>
      </c>
      <c r="F84" s="16">
        <f>IF(AND(Osvojeni!R84="",Osvojeni!S84=""),"",Osvojeni!S84)</f>
        <v>20</v>
      </c>
      <c r="G84" s="17">
        <f>IF(Osvojeni!T84="","",Osvojeni!T84)</f>
        <v>41</v>
      </c>
      <c r="H84" s="17" t="str">
        <f>IF(Osvojeni!U84="","",Osvojeni!U84)</f>
        <v>F</v>
      </c>
    </row>
    <row r="85" spans="1:8" ht="12.75" customHeight="1" thickTop="1" thickBot="1" x14ac:dyDescent="0.25">
      <c r="A85" s="18">
        <f>M1D!A80</f>
        <v>78</v>
      </c>
      <c r="B85" s="19" t="str">
        <f>M1D!B80</f>
        <v>118/2017</v>
      </c>
      <c r="C85" s="56" t="str">
        <f>M1D!C80</f>
        <v>Krnjević Radovan</v>
      </c>
      <c r="D85" s="57"/>
      <c r="E85" s="16" t="str">
        <f>IF(AND(Osvojeni!O85="",Osvojeni!P85=""),"",Osvojeni!P85)</f>
        <v/>
      </c>
      <c r="F85" s="16" t="str">
        <f>IF(AND(Osvojeni!R85="",Osvojeni!S85=""),"",Osvojeni!S85)</f>
        <v/>
      </c>
      <c r="G85" s="17" t="str">
        <f>IF(Osvojeni!T85="","",Osvojeni!T85)</f>
        <v/>
      </c>
      <c r="H85" s="17" t="str">
        <f>IF(Osvojeni!U85="","",Osvojeni!U85)</f>
        <v>F</v>
      </c>
    </row>
    <row r="86" spans="1:8" ht="12.75" customHeight="1" thickTop="1" thickBot="1" x14ac:dyDescent="0.25">
      <c r="A86" s="18">
        <f>M1D!A81</f>
        <v>79</v>
      </c>
      <c r="B86" s="19" t="str">
        <f>M1D!B81</f>
        <v>28/2016</v>
      </c>
      <c r="C86" s="56" t="str">
        <f>M1D!C81</f>
        <v>Zečević Janko</v>
      </c>
      <c r="D86" s="57"/>
      <c r="E86" s="16">
        <f>IF(AND(Osvojeni!O86="",Osvojeni!P86=""),"",Osvojeni!P86)</f>
        <v>11</v>
      </c>
      <c r="F86" s="16">
        <f>IF(AND(Osvojeni!R86="",Osvojeni!S86=""),"",Osvojeni!S86)</f>
        <v>11</v>
      </c>
      <c r="G86" s="17">
        <f>IF(Osvojeni!T86="","",Osvojeni!T86)</f>
        <v>22</v>
      </c>
      <c r="H86" s="17" t="str">
        <f>IF(Osvojeni!U86="","",Osvojeni!U86)</f>
        <v>F</v>
      </c>
    </row>
    <row r="87" spans="1:8" ht="12.75" customHeight="1" thickTop="1" thickBot="1" x14ac:dyDescent="0.25">
      <c r="A87" s="18">
        <f>M1D!A82</f>
        <v>80</v>
      </c>
      <c r="B87" s="19" t="str">
        <f>M1D!B82</f>
        <v>37/2016</v>
      </c>
      <c r="C87" s="56" t="str">
        <f>M1D!C82</f>
        <v>Koprivica Rajko</v>
      </c>
      <c r="D87" s="57"/>
      <c r="E87" s="16" t="str">
        <f>IF(AND(Osvojeni!O87="",Osvojeni!P87=""),"",Osvojeni!P87)</f>
        <v/>
      </c>
      <c r="F87" s="16" t="str">
        <f>IF(AND(Osvojeni!R87="",Osvojeni!S87=""),"",Osvojeni!S87)</f>
        <v/>
      </c>
      <c r="G87" s="17" t="str">
        <f>IF(Osvojeni!T87="","",Osvojeni!T87)</f>
        <v/>
      </c>
      <c r="H87" s="17" t="str">
        <f>IF(Osvojeni!U87="","",Osvojeni!U87)</f>
        <v>F</v>
      </c>
    </row>
    <row r="88" spans="1:8" ht="12.75" customHeight="1" thickTop="1" thickBot="1" x14ac:dyDescent="0.25">
      <c r="A88" s="18">
        <f>M1D!A83</f>
        <v>81</v>
      </c>
      <c r="B88" s="19" t="str">
        <f>M1D!B83</f>
        <v>48/2016</v>
      </c>
      <c r="C88" s="56" t="str">
        <f>M1D!C83</f>
        <v>Džanković Haris</v>
      </c>
      <c r="D88" s="57"/>
      <c r="E88" s="16" t="str">
        <f>IF(AND(Osvojeni!O88="",Osvojeni!P88=""),"",Osvojeni!P88)</f>
        <v/>
      </c>
      <c r="F88" s="16" t="str">
        <f>IF(AND(Osvojeni!R88="",Osvojeni!S88=""),"",Osvojeni!S88)</f>
        <v/>
      </c>
      <c r="G88" s="17" t="str">
        <f>IF(Osvojeni!T88="","",Osvojeni!T88)</f>
        <v/>
      </c>
      <c r="H88" s="17" t="str">
        <f>IF(Osvojeni!U88="","",Osvojeni!U88)</f>
        <v>F</v>
      </c>
    </row>
    <row r="89" spans="1:8" ht="12.75" customHeight="1" thickTop="1" thickBot="1" x14ac:dyDescent="0.25">
      <c r="A89" s="18">
        <f>M1D!A84</f>
        <v>82</v>
      </c>
      <c r="B89" s="19" t="str">
        <f>M1D!B84</f>
        <v>70/2016</v>
      </c>
      <c r="C89" s="56" t="str">
        <f>M1D!C84</f>
        <v>Muratović Damir</v>
      </c>
      <c r="D89" s="57"/>
      <c r="E89" s="16">
        <f>IF(AND(Osvojeni!O89="",Osvojeni!P89=""),"",Osvojeni!P89)</f>
        <v>16</v>
      </c>
      <c r="F89" s="16" t="str">
        <f>IF(AND(Osvojeni!R89="",Osvojeni!S89=""),"",Osvojeni!S89)</f>
        <v/>
      </c>
      <c r="G89" s="17">
        <f>IF(Osvojeni!T89="","",Osvojeni!T89)</f>
        <v>16</v>
      </c>
      <c r="H89" s="17" t="str">
        <f>IF(Osvojeni!U89="","",Osvojeni!U89)</f>
        <v>F</v>
      </c>
    </row>
    <row r="90" spans="1:8" ht="12.75" customHeight="1" thickTop="1" thickBot="1" x14ac:dyDescent="0.25">
      <c r="A90" s="18">
        <f>M1D!A85</f>
        <v>83</v>
      </c>
      <c r="B90" s="19" t="str">
        <f>M1D!B85</f>
        <v>82/2016</v>
      </c>
      <c r="C90" s="56" t="str">
        <f>M1D!C85</f>
        <v>Kasalica Vasilije</v>
      </c>
      <c r="D90" s="57"/>
      <c r="E90" s="16">
        <f>IF(AND(Osvojeni!O90="",Osvojeni!P90=""),"",Osvojeni!P90)</f>
        <v>12</v>
      </c>
      <c r="F90" s="16">
        <f>IF(AND(Osvojeni!R90="",Osvojeni!S90=""),"",Osvojeni!S90)</f>
        <v>10</v>
      </c>
      <c r="G90" s="17">
        <f>IF(Osvojeni!T90="","",Osvojeni!T90)</f>
        <v>22</v>
      </c>
      <c r="H90" s="17" t="str">
        <f>IF(Osvojeni!U90="","",Osvojeni!U90)</f>
        <v>F</v>
      </c>
    </row>
    <row r="91" spans="1:8" ht="12.75" customHeight="1" thickTop="1" thickBot="1" x14ac:dyDescent="0.25">
      <c r="A91" s="18">
        <f>M1D!A86</f>
        <v>84</v>
      </c>
      <c r="B91" s="19" t="str">
        <f>M1D!B86</f>
        <v>87/2016</v>
      </c>
      <c r="C91" s="56" t="str">
        <f>M1D!C86</f>
        <v>Pavlović Goran</v>
      </c>
      <c r="D91" s="57"/>
      <c r="E91" s="16" t="str">
        <f>IF(AND(Osvojeni!O91="",Osvojeni!P91=""),"",Osvojeni!P91)</f>
        <v/>
      </c>
      <c r="F91" s="16" t="str">
        <f>IF(AND(Osvojeni!R91="",Osvojeni!S91=""),"",Osvojeni!S91)</f>
        <v/>
      </c>
      <c r="G91" s="17" t="str">
        <f>IF(Osvojeni!T91="","",Osvojeni!T91)</f>
        <v/>
      </c>
      <c r="H91" s="17" t="str">
        <f>IF(Osvojeni!U91="","",Osvojeni!U91)</f>
        <v>F</v>
      </c>
    </row>
    <row r="92" spans="1:8" ht="12.75" customHeight="1" thickTop="1" thickBot="1" x14ac:dyDescent="0.25">
      <c r="A92" s="18">
        <f>M1D!A87</f>
        <v>85</v>
      </c>
      <c r="B92" s="19" t="str">
        <f>M1D!B87</f>
        <v>16/2015</v>
      </c>
      <c r="C92" s="56" t="str">
        <f>M1D!C87</f>
        <v>Kljajić Aleksandar</v>
      </c>
      <c r="D92" s="57"/>
      <c r="E92" s="16" t="str">
        <f>IF(AND(Osvojeni!O92="",Osvojeni!P92=""),"",Osvojeni!P92)</f>
        <v/>
      </c>
      <c r="F92" s="16" t="str">
        <f>IF(AND(Osvojeni!R92="",Osvojeni!S92=""),"",Osvojeni!S92)</f>
        <v/>
      </c>
      <c r="G92" s="17" t="str">
        <f>IF(Osvojeni!T92="","",Osvojeni!T92)</f>
        <v/>
      </c>
      <c r="H92" s="17" t="str">
        <f>IF(Osvojeni!U92="","",Osvojeni!U92)</f>
        <v>F</v>
      </c>
    </row>
    <row r="93" spans="1:8" ht="12.75" customHeight="1" thickTop="1" thickBot="1" x14ac:dyDescent="0.25">
      <c r="A93" s="18">
        <f>M1D!A88</f>
        <v>86</v>
      </c>
      <c r="B93" s="19" t="str">
        <f>M1D!B88</f>
        <v>25/2015</v>
      </c>
      <c r="C93" s="56" t="str">
        <f>M1D!C88</f>
        <v>Perić Duško</v>
      </c>
      <c r="D93" s="57"/>
      <c r="E93" s="16" t="str">
        <f>IF(AND(Osvojeni!O93="",Osvojeni!P93=""),"",Osvojeni!P93)</f>
        <v/>
      </c>
      <c r="F93" s="16" t="str">
        <f>IF(AND(Osvojeni!R93="",Osvojeni!S93=""),"",Osvojeni!S93)</f>
        <v/>
      </c>
      <c r="G93" s="17" t="str">
        <f>IF(Osvojeni!T93="","",Osvojeni!T93)</f>
        <v/>
      </c>
      <c r="H93" s="17" t="str">
        <f>IF(Osvojeni!U93="","",Osvojeni!U93)</f>
        <v>F</v>
      </c>
    </row>
    <row r="94" spans="1:8" ht="12.75" customHeight="1" thickTop="1" thickBot="1" x14ac:dyDescent="0.25">
      <c r="A94" s="18">
        <f>M1D!A89</f>
        <v>87</v>
      </c>
      <c r="B94" s="19" t="str">
        <f>M1D!B89</f>
        <v>94/2015</v>
      </c>
      <c r="C94" s="56" t="str">
        <f>M1D!C89</f>
        <v>Đurković Ljilja</v>
      </c>
      <c r="D94" s="57"/>
      <c r="E94" s="16" t="str">
        <f>IF(AND(Osvojeni!O94="",Osvojeni!P94=""),"",Osvojeni!P94)</f>
        <v/>
      </c>
      <c r="F94" s="16" t="str">
        <f>IF(AND(Osvojeni!R94="",Osvojeni!S94=""),"",Osvojeni!S94)</f>
        <v/>
      </c>
      <c r="G94" s="17" t="str">
        <f>IF(Osvojeni!T94="","",Osvojeni!T94)</f>
        <v/>
      </c>
      <c r="H94" s="17" t="str">
        <f>IF(Osvojeni!U94="","",Osvojeni!U94)</f>
        <v>F</v>
      </c>
    </row>
    <row r="95" spans="1:8" ht="12.75" customHeight="1" thickTop="1" thickBot="1" x14ac:dyDescent="0.25">
      <c r="A95" s="18">
        <f>M1D!A90</f>
        <v>88</v>
      </c>
      <c r="B95" s="19" t="str">
        <f>M1D!B90</f>
        <v>100/2015</v>
      </c>
      <c r="C95" s="56" t="str">
        <f>M1D!C90</f>
        <v>Ralević Miljan</v>
      </c>
      <c r="D95" s="57"/>
      <c r="E95" s="16">
        <f>IF(AND(Osvojeni!O95="",Osvojeni!P95=""),"",Osvojeni!P95)</f>
        <v>10</v>
      </c>
      <c r="F95" s="16" t="str">
        <f>IF(AND(Osvojeni!R95="",Osvojeni!S95=""),"",Osvojeni!S95)</f>
        <v/>
      </c>
      <c r="G95" s="17">
        <f>IF(Osvojeni!T95="","",Osvojeni!T95)</f>
        <v>10</v>
      </c>
      <c r="H95" s="17" t="str">
        <f>IF(Osvojeni!U95="","",Osvojeni!U95)</f>
        <v>F</v>
      </c>
    </row>
    <row r="96" spans="1:8" ht="12.75" customHeight="1" thickTop="1" thickBot="1" x14ac:dyDescent="0.25">
      <c r="A96" s="18">
        <f>M1D!A91</f>
        <v>89</v>
      </c>
      <c r="B96" s="19" t="str">
        <f>M1D!B91</f>
        <v>41/2014</v>
      </c>
      <c r="C96" s="56" t="str">
        <f>M1D!C91</f>
        <v>Lončarević Marija</v>
      </c>
      <c r="D96" s="57"/>
      <c r="E96" s="16" t="str">
        <f>IF(AND(Osvojeni!O96="",Osvojeni!P96=""),"",Osvojeni!P96)</f>
        <v/>
      </c>
      <c r="F96" s="16" t="str">
        <f>IF(AND(Osvojeni!R96="",Osvojeni!S96=""),"",Osvojeni!S96)</f>
        <v/>
      </c>
      <c r="G96" s="17" t="str">
        <f>IF(Osvojeni!T96="","",Osvojeni!T96)</f>
        <v/>
      </c>
      <c r="H96" s="17" t="str">
        <f>IF(Osvojeni!U96="","",Osvojeni!U96)</f>
        <v>F</v>
      </c>
    </row>
    <row r="97" spans="1:8" ht="12.75" customHeight="1" thickTop="1" thickBot="1" x14ac:dyDescent="0.25">
      <c r="A97" s="18">
        <f>M1D!A92</f>
        <v>90</v>
      </c>
      <c r="B97" s="19" t="str">
        <f>M1D!B92</f>
        <v>71/2014</v>
      </c>
      <c r="C97" s="56" t="str">
        <f>M1D!C92</f>
        <v>Kočan Armin</v>
      </c>
      <c r="D97" s="57"/>
      <c r="E97" s="16" t="str">
        <f>IF(AND(Osvojeni!O97="",Osvojeni!P97=""),"",Osvojeni!P97)</f>
        <v/>
      </c>
      <c r="F97" s="16" t="str">
        <f>IF(AND(Osvojeni!R97="",Osvojeni!S97=""),"",Osvojeni!S97)</f>
        <v/>
      </c>
      <c r="G97" s="17" t="str">
        <f>IF(Osvojeni!T97="","",Osvojeni!T97)</f>
        <v/>
      </c>
      <c r="H97" s="17" t="str">
        <f>IF(Osvojeni!U97="","",Osvojeni!U97)</f>
        <v>F</v>
      </c>
    </row>
    <row r="98" spans="1:8" ht="12.75" customHeight="1" thickTop="1" thickBot="1" x14ac:dyDescent="0.25">
      <c r="A98" s="18">
        <f>M1D!A93</f>
        <v>91</v>
      </c>
      <c r="B98" s="19" t="str">
        <f>M1D!B93</f>
        <v>124/2014</v>
      </c>
      <c r="C98" s="56" t="str">
        <f>M1D!C93</f>
        <v>Topalović Stefan</v>
      </c>
      <c r="D98" s="57"/>
      <c r="E98" s="16">
        <f>IF(AND(Osvojeni!O98="",Osvojeni!P98=""),"",Osvojeni!P98)</f>
        <v>10</v>
      </c>
      <c r="F98" s="16" t="str">
        <f>IF(AND(Osvojeni!R98="",Osvojeni!S98=""),"",Osvojeni!S98)</f>
        <v/>
      </c>
      <c r="G98" s="17">
        <f>IF(Osvojeni!T98="","",Osvojeni!T98)</f>
        <v>10</v>
      </c>
      <c r="H98" s="17" t="str">
        <f>IF(Osvojeni!U98="","",Osvojeni!U98)</f>
        <v>F</v>
      </c>
    </row>
    <row r="99" spans="1:8" ht="12.75" customHeight="1" thickTop="1" thickBot="1" x14ac:dyDescent="0.25">
      <c r="A99" s="18">
        <f>M1D!A94</f>
        <v>92</v>
      </c>
      <c r="B99" s="19" t="str">
        <f>M1D!B94</f>
        <v>132/2014</v>
      </c>
      <c r="C99" s="56" t="str">
        <f>M1D!C94</f>
        <v>Kise Marko</v>
      </c>
      <c r="D99" s="57"/>
      <c r="E99" s="16">
        <f>IF(AND(Osvojeni!O99="",Osvojeni!P99=""),"",Osvojeni!P99)</f>
        <v>14</v>
      </c>
      <c r="F99" s="16">
        <f>IF(AND(Osvojeni!R99="",Osvojeni!S99=""),"",Osvojeni!S99)</f>
        <v>20</v>
      </c>
      <c r="G99" s="17">
        <f>IF(Osvojeni!T99="","",Osvojeni!T99)</f>
        <v>34</v>
      </c>
      <c r="H99" s="17" t="str">
        <f>IF(Osvojeni!U99="","",Osvojeni!U99)</f>
        <v>F</v>
      </c>
    </row>
    <row r="100" spans="1:8" ht="12.75" customHeight="1" thickTop="1" thickBot="1" x14ac:dyDescent="0.25">
      <c r="A100" s="18">
        <f>M1D!A95</f>
        <v>93</v>
      </c>
      <c r="B100" s="19" t="str">
        <f>M1D!B95</f>
        <v>143/2014</v>
      </c>
      <c r="C100" s="56" t="str">
        <f>M1D!C95</f>
        <v>Bubanja Danilo</v>
      </c>
      <c r="D100" s="57"/>
      <c r="E100" s="16">
        <f>IF(AND(Osvojeni!O100="",Osvojeni!P100=""),"",Osvojeni!P100)</f>
        <v>15</v>
      </c>
      <c r="F100" s="16" t="str">
        <f>IF(AND(Osvojeni!R100="",Osvojeni!S100=""),"",Osvojeni!S100)</f>
        <v/>
      </c>
      <c r="G100" s="17">
        <f>IF(Osvojeni!T100="","",Osvojeni!T100)</f>
        <v>15</v>
      </c>
      <c r="H100" s="17" t="str">
        <f>IF(Osvojeni!U100="","",Osvojeni!U100)</f>
        <v>F</v>
      </c>
    </row>
    <row r="101" spans="1:8" ht="12.75" customHeight="1" thickTop="1" thickBot="1" x14ac:dyDescent="0.25">
      <c r="A101" s="18">
        <f>M1D!A96</f>
        <v>94</v>
      </c>
      <c r="B101" s="19" t="str">
        <f>M1D!B96</f>
        <v>64/2013</v>
      </c>
      <c r="C101" s="56" t="str">
        <f>M1D!C96</f>
        <v>Camaj Danjel</v>
      </c>
      <c r="D101" s="57"/>
      <c r="E101" s="16" t="str">
        <f>IF(AND(Osvojeni!O101="",Osvojeni!P101=""),"",Osvojeni!P101)</f>
        <v/>
      </c>
      <c r="F101" s="16" t="str">
        <f>IF(AND(Osvojeni!R101="",Osvojeni!S101=""),"",Osvojeni!S101)</f>
        <v/>
      </c>
      <c r="G101" s="17" t="str">
        <f>IF(Osvojeni!T101="","",Osvojeni!T101)</f>
        <v/>
      </c>
      <c r="H101" s="17" t="str">
        <f>IF(Osvojeni!U101="","",Osvojeni!U101)</f>
        <v>F</v>
      </c>
    </row>
    <row r="102" spans="1:8" ht="12.75" customHeight="1" thickTop="1" thickBot="1" x14ac:dyDescent="0.25">
      <c r="A102" s="18">
        <f>M1D!A97</f>
        <v>95</v>
      </c>
      <c r="B102" s="19" t="str">
        <f>M1D!B97</f>
        <v>74/2013</v>
      </c>
      <c r="C102" s="56" t="str">
        <f>M1D!C97</f>
        <v>Kalač Arijan</v>
      </c>
      <c r="D102" s="57"/>
      <c r="E102" s="16" t="str">
        <f>IF(AND(Osvojeni!O102="",Osvojeni!P102=""),"",Osvojeni!P102)</f>
        <v/>
      </c>
      <c r="F102" s="16" t="str">
        <f>IF(AND(Osvojeni!R102="",Osvojeni!S102=""),"",Osvojeni!S102)</f>
        <v/>
      </c>
      <c r="G102" s="17" t="str">
        <f>IF(Osvojeni!T102="","",Osvojeni!T102)</f>
        <v/>
      </c>
      <c r="H102" s="17" t="str">
        <f>IF(Osvojeni!U102="","",Osvojeni!U102)</f>
        <v>F</v>
      </c>
    </row>
    <row r="103" spans="1:8" ht="12.75" customHeight="1" thickTop="1" thickBot="1" x14ac:dyDescent="0.25">
      <c r="A103" s="18">
        <f>M1D!A98</f>
        <v>96</v>
      </c>
      <c r="B103" s="19" t="str">
        <f>M1D!B98</f>
        <v>78/2013</v>
      </c>
      <c r="C103" s="56" t="str">
        <f>M1D!C98</f>
        <v>Pepić Ersan</v>
      </c>
      <c r="D103" s="57"/>
      <c r="E103" s="16">
        <f>IF(AND(Osvojeni!O103="",Osvojeni!P103=""),"",Osvojeni!P103)</f>
        <v>10</v>
      </c>
      <c r="F103" s="16" t="str">
        <f>IF(AND(Osvojeni!R103="",Osvojeni!S103=""),"",Osvojeni!S103)</f>
        <v/>
      </c>
      <c r="G103" s="17">
        <f>IF(Osvojeni!T103="","",Osvojeni!T103)</f>
        <v>10</v>
      </c>
      <c r="H103" s="17" t="str">
        <f>IF(Osvojeni!U103="","",Osvojeni!U103)</f>
        <v>F</v>
      </c>
    </row>
    <row r="104" spans="1:8" ht="12.75" customHeight="1" thickTop="1" thickBot="1" x14ac:dyDescent="0.25">
      <c r="A104" s="18">
        <f>M1D!A99</f>
        <v>97</v>
      </c>
      <c r="B104" s="19" t="str">
        <f>M1D!B99</f>
        <v>124/2013</v>
      </c>
      <c r="C104" s="56" t="str">
        <f>M1D!C99</f>
        <v>Marojević Aleksandra</v>
      </c>
      <c r="D104" s="57"/>
      <c r="E104" s="16">
        <f>IF(AND(Osvojeni!O104="",Osvojeni!P104=""),"",Osvojeni!P104)</f>
        <v>12</v>
      </c>
      <c r="F104" s="16" t="str">
        <f>IF(AND(Osvojeni!R104="",Osvojeni!S104=""),"",Osvojeni!S104)</f>
        <v/>
      </c>
      <c r="G104" s="17">
        <f>IF(Osvojeni!T104="","",Osvojeni!T104)</f>
        <v>12</v>
      </c>
      <c r="H104" s="17" t="str">
        <f>IF(Osvojeni!U104="","",Osvojeni!U104)</f>
        <v>F</v>
      </c>
    </row>
    <row r="105" spans="1:8" ht="12.75" customHeight="1" thickTop="1" thickBot="1" x14ac:dyDescent="0.25">
      <c r="A105" s="18">
        <f>M1D!A100</f>
        <v>98</v>
      </c>
      <c r="B105" s="19" t="str">
        <f>M1D!B100</f>
        <v>140/2013</v>
      </c>
      <c r="C105" s="56" t="str">
        <f>M1D!C100</f>
        <v>Šarović Ana</v>
      </c>
      <c r="D105" s="57"/>
      <c r="E105" s="16">
        <f>IF(AND(Osvojeni!O105="",Osvojeni!P105=""),"",Osvojeni!P105)</f>
        <v>16</v>
      </c>
      <c r="F105" s="16" t="str">
        <f>IF(AND(Osvojeni!R105="",Osvojeni!S105=""),"",Osvojeni!S105)</f>
        <v/>
      </c>
      <c r="G105" s="17">
        <f>IF(Osvojeni!T105="","",Osvojeni!T105)</f>
        <v>16</v>
      </c>
      <c r="H105" s="17" t="str">
        <f>IF(Osvojeni!U105="","",Osvojeni!U105)</f>
        <v>F</v>
      </c>
    </row>
    <row r="106" spans="1:8" ht="12.75" customHeight="1" thickTop="1" thickBot="1" x14ac:dyDescent="0.25">
      <c r="A106" s="18">
        <f>M1D!A101</f>
        <v>99</v>
      </c>
      <c r="B106" s="19" t="str">
        <f>M1D!B101</f>
        <v>149/2013</v>
      </c>
      <c r="C106" s="56" t="str">
        <f>M1D!C101</f>
        <v>Bulatović Bojana</v>
      </c>
      <c r="D106" s="57"/>
      <c r="E106" s="16" t="str">
        <f>IF(AND(Osvojeni!O106="",Osvojeni!P106=""),"",Osvojeni!P106)</f>
        <v/>
      </c>
      <c r="F106" s="16" t="str">
        <f>IF(AND(Osvojeni!R106="",Osvojeni!S106=""),"",Osvojeni!S106)</f>
        <v/>
      </c>
      <c r="G106" s="17" t="str">
        <f>IF(Osvojeni!T106="","",Osvojeni!T106)</f>
        <v/>
      </c>
      <c r="H106" s="17" t="str">
        <f>IF(Osvojeni!U106="","",Osvojeni!U106)</f>
        <v>F</v>
      </c>
    </row>
    <row r="107" spans="1:8" ht="12.75" customHeight="1" thickTop="1" thickBot="1" x14ac:dyDescent="0.25">
      <c r="A107" s="18">
        <f>M1D!A102</f>
        <v>100</v>
      </c>
      <c r="B107" s="19" t="str">
        <f>M1D!B102</f>
        <v>42/2012</v>
      </c>
      <c r="C107" s="56" t="str">
        <f>M1D!C102</f>
        <v>Tagić Nataša</v>
      </c>
      <c r="D107" s="57"/>
      <c r="E107" s="16">
        <f>IF(AND(Osvojeni!O107="",Osvojeni!P107=""),"",Osvojeni!P107)</f>
        <v>18</v>
      </c>
      <c r="F107" s="16">
        <f>IF(AND(Osvojeni!R107="",Osvojeni!S107=""),"",Osvojeni!S107)</f>
        <v>14.5</v>
      </c>
      <c r="G107" s="17">
        <f>IF(Osvojeni!T107="","",Osvojeni!T107)</f>
        <v>32.5</v>
      </c>
      <c r="H107" s="17" t="str">
        <f>IF(Osvojeni!U107="","",Osvojeni!U107)</f>
        <v>F</v>
      </c>
    </row>
    <row r="108" spans="1:8" ht="12.75" customHeight="1" thickTop="1" thickBot="1" x14ac:dyDescent="0.25">
      <c r="A108" s="18">
        <f>M1D!A103</f>
        <v>101</v>
      </c>
      <c r="B108" s="19" t="str">
        <f>M1D!B103</f>
        <v>80/2012</v>
      </c>
      <c r="C108" s="56" t="str">
        <f>M1D!C103</f>
        <v>Perović Novak</v>
      </c>
      <c r="D108" s="57"/>
      <c r="E108" s="16">
        <f>IF(AND(Osvojeni!O108="",Osvojeni!P108=""),"",Osvojeni!P108)</f>
        <v>20</v>
      </c>
      <c r="F108" s="16" t="str">
        <f>IF(AND(Osvojeni!R108="",Osvojeni!S108=""),"",Osvojeni!S108)</f>
        <v/>
      </c>
      <c r="G108" s="17">
        <f>IF(Osvojeni!T108="","",Osvojeni!T108)</f>
        <v>20</v>
      </c>
      <c r="H108" s="17" t="str">
        <f>IF(Osvojeni!U108="","",Osvojeni!U108)</f>
        <v>F</v>
      </c>
    </row>
    <row r="109" spans="1:8" ht="12.75" customHeight="1" thickTop="1" thickBot="1" x14ac:dyDescent="0.25">
      <c r="A109" s="18">
        <f>M1D!A104</f>
        <v>102</v>
      </c>
      <c r="B109" s="19" t="str">
        <f>M1D!B104</f>
        <v>101/2012</v>
      </c>
      <c r="C109" s="56" t="str">
        <f>M1D!C104</f>
        <v>Mijanović Stefan</v>
      </c>
      <c r="D109" s="57"/>
      <c r="E109" s="16">
        <f>IF(AND(Osvojeni!O109="",Osvojeni!P109=""),"",Osvojeni!P109)</f>
        <v>15</v>
      </c>
      <c r="F109" s="16">
        <f>IF(AND(Osvojeni!R109="",Osvojeni!S109=""),"",Osvojeni!S109)</f>
        <v>12</v>
      </c>
      <c r="G109" s="17">
        <f>IF(Osvojeni!T109="","",Osvojeni!T109)</f>
        <v>27</v>
      </c>
      <c r="H109" s="17" t="str">
        <f>IF(Osvojeni!U109="","",Osvojeni!U109)</f>
        <v>F</v>
      </c>
    </row>
    <row r="110" spans="1:8" ht="12.75" customHeight="1" thickTop="1" thickBot="1" x14ac:dyDescent="0.25">
      <c r="A110" s="18">
        <f>M1D!A105</f>
        <v>103</v>
      </c>
      <c r="B110" s="19" t="str">
        <f>M1D!B105</f>
        <v>5/2011</v>
      </c>
      <c r="C110" s="56" t="str">
        <f>M1D!C105</f>
        <v>Milićević Milija</v>
      </c>
      <c r="D110" s="57"/>
      <c r="E110" s="16" t="str">
        <f>IF(AND(Osvojeni!O110="",Osvojeni!P110=""),"",Osvojeni!P110)</f>
        <v/>
      </c>
      <c r="F110" s="16" t="str">
        <f>IF(AND(Osvojeni!R110="",Osvojeni!S110=""),"",Osvojeni!S110)</f>
        <v/>
      </c>
      <c r="G110" s="17" t="str">
        <f>IF(Osvojeni!T110="","",Osvojeni!T110)</f>
        <v/>
      </c>
      <c r="H110" s="17" t="str">
        <f>IF(Osvojeni!U110="","",Osvojeni!U110)</f>
        <v>F</v>
      </c>
    </row>
    <row r="111" spans="1:8" ht="12.75" customHeight="1" thickTop="1" thickBot="1" x14ac:dyDescent="0.25">
      <c r="A111" s="18">
        <f>M1D!A106</f>
        <v>104</v>
      </c>
      <c r="B111" s="19" t="str">
        <f>M1D!B106</f>
        <v>59/2010</v>
      </c>
      <c r="C111" s="56" t="str">
        <f>M1D!C106</f>
        <v>Pešić Nikola</v>
      </c>
      <c r="D111" s="57"/>
      <c r="E111" s="16">
        <f>IF(AND(Osvojeni!O111="",Osvojeni!P111=""),"",Osvojeni!P111)</f>
        <v>22</v>
      </c>
      <c r="F111" s="16" t="str">
        <f>IF(AND(Osvojeni!R111="",Osvojeni!S111=""),"",Osvojeni!S111)</f>
        <v/>
      </c>
      <c r="G111" s="17">
        <f>IF(Osvojeni!T111="","",Osvojeni!T111)</f>
        <v>22</v>
      </c>
      <c r="H111" s="17" t="str">
        <f>IF(Osvojeni!U111="","",Osvojeni!U111)</f>
        <v>F</v>
      </c>
    </row>
    <row r="112" spans="1:8" ht="12.75" customHeight="1" thickTop="1" x14ac:dyDescent="0.2">
      <c r="A112" s="18">
        <f>M1D!A107</f>
        <v>105</v>
      </c>
      <c r="B112" s="19" t="str">
        <f>M1D!B107</f>
        <v>105/2010</v>
      </c>
      <c r="C112" s="56" t="str">
        <f>M1D!C107</f>
        <v>Femić Jelena</v>
      </c>
      <c r="D112" s="57"/>
      <c r="E112" s="16" t="str">
        <f>IF(AND(Osvojeni!O112="",Osvojeni!P112=""),"",Osvojeni!P112)</f>
        <v/>
      </c>
      <c r="F112" s="16" t="str">
        <f>IF(AND(Osvojeni!R112="",Osvojeni!S112=""),"",Osvojeni!S112)</f>
        <v/>
      </c>
      <c r="G112" s="17" t="str">
        <f>IF(Osvojeni!T112="","",Osvojeni!T112)</f>
        <v/>
      </c>
      <c r="H112" s="17" t="str">
        <f>IF(Osvojeni!U112="","",Osvojeni!U112)</f>
        <v>F</v>
      </c>
    </row>
  </sheetData>
  <sheetProtection selectLockedCells="1" selectUnlockedCells="1"/>
  <mergeCells count="119">
    <mergeCell ref="C8:D8"/>
    <mergeCell ref="C9:D9"/>
    <mergeCell ref="C10:D10"/>
    <mergeCell ref="C21:D21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C26:D26"/>
    <mergeCell ref="C27:D27"/>
    <mergeCell ref="C28:D28"/>
    <mergeCell ref="C29:D29"/>
    <mergeCell ref="C30:D30"/>
    <mergeCell ref="C22:D22"/>
    <mergeCell ref="C23:D23"/>
    <mergeCell ref="C24:D24"/>
    <mergeCell ref="C25:D2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66:D66"/>
    <mergeCell ref="C67:D67"/>
    <mergeCell ref="C68:D68"/>
    <mergeCell ref="C69:D69"/>
    <mergeCell ref="C70:D70"/>
    <mergeCell ref="C61:D61"/>
    <mergeCell ref="C62:D62"/>
    <mergeCell ref="C63:D63"/>
    <mergeCell ref="C64:D64"/>
    <mergeCell ref="C65:D65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96:D96"/>
    <mergeCell ref="C97:D97"/>
    <mergeCell ref="C98:D98"/>
    <mergeCell ref="C99:D99"/>
    <mergeCell ref="C100:D100"/>
    <mergeCell ref="C91:D91"/>
    <mergeCell ref="C92:D92"/>
    <mergeCell ref="C93:D93"/>
    <mergeCell ref="C94:D94"/>
    <mergeCell ref="C95:D95"/>
    <mergeCell ref="C111:D111"/>
    <mergeCell ref="C112:D112"/>
    <mergeCell ref="C106:D106"/>
    <mergeCell ref="C107:D107"/>
    <mergeCell ref="C108:D108"/>
    <mergeCell ref="C109:D109"/>
    <mergeCell ref="C110:D110"/>
    <mergeCell ref="C101:D101"/>
    <mergeCell ref="C102:D102"/>
    <mergeCell ref="C103:D103"/>
    <mergeCell ref="C104:D104"/>
    <mergeCell ref="C105:D105"/>
  </mergeCells>
  <phoneticPr fontId="25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User</cp:lastModifiedBy>
  <cp:revision>20</cp:revision>
  <cp:lastPrinted>2019-01-14T22:39:31Z</cp:lastPrinted>
  <dcterms:created xsi:type="dcterms:W3CDTF">2005-10-19T21:32:06Z</dcterms:created>
  <dcterms:modified xsi:type="dcterms:W3CDTF">2020-09-13T16:40:51Z</dcterms:modified>
</cp:coreProperties>
</file>