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06" yWindow="1800" windowWidth="6015" windowHeight="4365" activeTab="1"/>
  </bookViews>
  <sheets>
    <sheet name="Parametri" sheetId="1" r:id="rId1"/>
    <sheet name="Spisak" sheetId="2" r:id="rId2"/>
    <sheet name="OB1" sheetId="3" r:id="rId3"/>
    <sheet name="OB2" sheetId="4" r:id="rId4"/>
    <sheet name="Sheet1" sheetId="5" r:id="rId5"/>
    <sheet name="Sheet2" sheetId="6" r:id="rId6"/>
  </sheets>
  <definedNames>
    <definedName name="Citava_tabela" localSheetId="2">'OB1'!#REF!</definedName>
    <definedName name="Citava_tabela" localSheetId="3">'OB2'!#REF!</definedName>
    <definedName name="Citava_tabela" localSheetId="1">'Spisak'!$C$1:$O$1</definedName>
    <definedName name="Citava_tabela">#REF!</definedName>
    <definedName name="CRITERIA" localSheetId="1">'Spisak'!$O$2:$O$40</definedName>
    <definedName name="_xlnm.Print_Area" localSheetId="3">'OB2'!$A$1:$J$50</definedName>
    <definedName name="_xlnm.Print_Area" localSheetId="1">'Spisak'!$A$1:$L$40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  <pivotCaches>
    <pivotCache cacheId="4" r:id="rId7"/>
  </pivotCaches>
</workbook>
</file>

<file path=xl/comments2.xml><?xml version="1.0" encoding="utf-8"?>
<comments xmlns="http://schemas.openxmlformats.org/spreadsheetml/2006/main">
  <authors>
    <author>martin</author>
  </authors>
  <commentList>
    <comment ref="K1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II KOLOKVIJUM AVGUST</t>
        </r>
      </text>
    </comment>
  </commentList>
</comments>
</file>

<file path=xl/sharedStrings.xml><?xml version="1.0" encoding="utf-8"?>
<sst xmlns="http://schemas.openxmlformats.org/spreadsheetml/2006/main" count="256" uniqueCount="197">
  <si>
    <t>Ocjena</t>
  </si>
  <si>
    <t>Zbir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</si>
  <si>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</si>
  <si>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</si>
  <si>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</si>
  <si>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</si>
  <si>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</si>
  <si>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</si>
  <si>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</si>
  <si>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</si>
  <si>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</si>
  <si>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</si>
  <si>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</si>
  <si>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</si>
  <si>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</si>
  <si>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</si>
  <si>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</si>
  <si>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</si>
  <si>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</si>
  <si>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Popravni</t>
  </si>
  <si>
    <t>D</t>
  </si>
  <si>
    <t>E</t>
  </si>
  <si>
    <t>F</t>
  </si>
  <si>
    <t>Studijski program:</t>
  </si>
  <si>
    <t>Predmet:</t>
  </si>
  <si>
    <t>Broj ECTS kredita:</t>
  </si>
  <si>
    <t>Redni broj</t>
  </si>
  <si>
    <t>Evidencioni broj</t>
  </si>
  <si>
    <t>Broj osvojenih poena za svaki oblik provjere znanja studenta</t>
  </si>
  <si>
    <t>Ukupan broj poena</t>
  </si>
  <si>
    <t>Predlog ocjene</t>
  </si>
  <si>
    <t>Domaći zadaci</t>
  </si>
  <si>
    <t>Završni ispit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</si>
  <si>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</si>
  <si>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</si>
  <si>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</si>
  <si>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</si>
  <si>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</si>
  <si>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</si>
  <si>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</si>
  <si>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</si>
  <si>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</si>
  <si>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Na završnom ispitu</t>
  </si>
  <si>
    <t>Broj osvojenih poena</t>
  </si>
  <si>
    <t>Predmetni nastavnik</t>
  </si>
  <si>
    <t>______________________________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</si>
  <si>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</si>
  <si>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</si>
  <si>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</si>
  <si>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</si>
  <si>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</si>
  <si>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</si>
  <si>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</si>
  <si>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</si>
  <si>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</si>
  <si>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</si>
  <si>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</si>
  <si>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</si>
  <si>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</si>
  <si>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</si>
  <si>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r.br.</t>
  </si>
  <si>
    <t>Nikola</t>
  </si>
  <si>
    <t>Ime</t>
  </si>
  <si>
    <t>Prezime</t>
  </si>
  <si>
    <t>Ime i prezime studenta</t>
  </si>
  <si>
    <t xml:space="preserve">Broj ECTS kredita: </t>
  </si>
  <si>
    <t>ELEKTROTEHNIČKI FAKULTET PODGORICA</t>
  </si>
  <si>
    <t>Ispit</t>
  </si>
  <si>
    <t>K</t>
  </si>
  <si>
    <t>Ocjene</t>
  </si>
  <si>
    <t>Milica</t>
  </si>
  <si>
    <t>20</t>
  </si>
  <si>
    <t>Lazar</t>
  </si>
  <si>
    <t>2016</t>
  </si>
  <si>
    <t>11</t>
  </si>
  <si>
    <t>32</t>
  </si>
  <si>
    <t>Raičević</t>
  </si>
  <si>
    <t>44</t>
  </si>
  <si>
    <t>9</t>
  </si>
  <si>
    <t>10</t>
  </si>
  <si>
    <t>13</t>
  </si>
  <si>
    <t>15</t>
  </si>
  <si>
    <t>18</t>
  </si>
  <si>
    <t>Ana</t>
  </si>
  <si>
    <t>Ivana</t>
  </si>
  <si>
    <t>38</t>
  </si>
  <si>
    <t>4</t>
  </si>
  <si>
    <t>46</t>
  </si>
  <si>
    <t>8</t>
  </si>
  <si>
    <t>Filip</t>
  </si>
  <si>
    <t>40</t>
  </si>
  <si>
    <t>43</t>
  </si>
  <si>
    <t>2</t>
  </si>
  <si>
    <t>6</t>
  </si>
  <si>
    <t>Aleksandra</t>
  </si>
  <si>
    <t>19</t>
  </si>
  <si>
    <t>Ilija</t>
  </si>
  <si>
    <t>Svetozar</t>
  </si>
  <si>
    <t>54</t>
  </si>
  <si>
    <t>OBRAZAC za evidenciju osvojenih poena na predmetu i predlog ocjene, studijske 2018/2019. ljetnji semestar</t>
  </si>
  <si>
    <t>OBRAZAC ZA ZAKLJUČNE OCJENE, studijske 2018/2019. ljetnji semestar</t>
  </si>
  <si>
    <t>K [50]</t>
  </si>
  <si>
    <t>Ispit+Nastava [50]</t>
  </si>
  <si>
    <t>P. Ispit +Nastava[50]</t>
  </si>
  <si>
    <t>K_A [50]</t>
  </si>
  <si>
    <t>P.K. [50]</t>
  </si>
  <si>
    <t>1</t>
  </si>
  <si>
    <t>2018</t>
  </si>
  <si>
    <t>Stevan</t>
  </si>
  <si>
    <t>Martinović</t>
  </si>
  <si>
    <t>Boško</t>
  </si>
  <si>
    <t>Kovačević</t>
  </si>
  <si>
    <t>Milan</t>
  </si>
  <si>
    <t>Prodanović</t>
  </si>
  <si>
    <t>5</t>
  </si>
  <si>
    <t>Sara</t>
  </si>
  <si>
    <t>Dragoslavić</t>
  </si>
  <si>
    <t>Vladan</t>
  </si>
  <si>
    <t>Radević</t>
  </si>
  <si>
    <t>7</t>
  </si>
  <si>
    <t>Dragana</t>
  </si>
  <si>
    <t>Radulović</t>
  </si>
  <si>
    <t>Anđela</t>
  </si>
  <si>
    <t>Amanović</t>
  </si>
  <si>
    <t>Pupavac</t>
  </si>
  <si>
    <t>Dondić</t>
  </si>
  <si>
    <t>12</t>
  </si>
  <si>
    <t>Ajković</t>
  </si>
  <si>
    <t>Ena</t>
  </si>
  <si>
    <t>Đapić</t>
  </si>
  <si>
    <t>14</t>
  </si>
  <si>
    <t>Mitra</t>
  </si>
  <si>
    <t>Kuveljić</t>
  </si>
  <si>
    <t>Marina</t>
  </si>
  <si>
    <t>Marunović</t>
  </si>
  <si>
    <t>16</t>
  </si>
  <si>
    <t>Tomović</t>
  </si>
  <si>
    <t>17</t>
  </si>
  <si>
    <t>Irena</t>
  </si>
  <si>
    <t>Bašanović</t>
  </si>
  <si>
    <t>Goran</t>
  </si>
  <si>
    <t>Ćeranić</t>
  </si>
  <si>
    <t>Andrija</t>
  </si>
  <si>
    <t>Vujović</t>
  </si>
  <si>
    <t>Milovan</t>
  </si>
  <si>
    <t>Lukovac</t>
  </si>
  <si>
    <t>21</t>
  </si>
  <si>
    <t>Iva</t>
  </si>
  <si>
    <t>Nedović</t>
  </si>
  <si>
    <t>26</t>
  </si>
  <si>
    <t>Rade</t>
  </si>
  <si>
    <t>Musić</t>
  </si>
  <si>
    <t>27</t>
  </si>
  <si>
    <t>Čolović</t>
  </si>
  <si>
    <t>29</t>
  </si>
  <si>
    <t>Biljana</t>
  </si>
  <si>
    <t>Knežević</t>
  </si>
  <si>
    <t>Đonović</t>
  </si>
  <si>
    <t>36</t>
  </si>
  <si>
    <t>Tamara</t>
  </si>
  <si>
    <t>Ninković</t>
  </si>
  <si>
    <t>37</t>
  </si>
  <si>
    <t>Mišurović</t>
  </si>
  <si>
    <t>Predrag</t>
  </si>
  <si>
    <t>Delibašić</t>
  </si>
  <si>
    <t>Saša</t>
  </si>
  <si>
    <t>Nikolić</t>
  </si>
  <si>
    <t>42</t>
  </si>
  <si>
    <t>Dejan</t>
  </si>
  <si>
    <t>Dendić</t>
  </si>
  <si>
    <t>Vujković</t>
  </si>
  <si>
    <t>Nenad</t>
  </si>
  <si>
    <t>Marojević</t>
  </si>
  <si>
    <t>45</t>
  </si>
  <si>
    <t>Mirko</t>
  </si>
  <si>
    <t>Nemanja</t>
  </si>
  <si>
    <t>Kastratović</t>
  </si>
  <si>
    <t>48</t>
  </si>
  <si>
    <t>Emina</t>
  </si>
  <si>
    <t>Jahić</t>
  </si>
  <si>
    <t>49</t>
  </si>
  <si>
    <t>Jovan</t>
  </si>
  <si>
    <t>Milović</t>
  </si>
  <si>
    <t>53</t>
  </si>
  <si>
    <t>Igor</t>
  </si>
  <si>
    <t>Vlahović</t>
  </si>
  <si>
    <t>Muhamed</t>
  </si>
  <si>
    <t>Mehmedović</t>
  </si>
  <si>
    <t>Marko</t>
  </si>
  <si>
    <t>Pavlović</t>
  </si>
  <si>
    <t>31</t>
  </si>
  <si>
    <t>2014</t>
  </si>
  <si>
    <t>Filipović</t>
  </si>
  <si>
    <t>ELEKTROENERGETSKI SISTEMI</t>
  </si>
  <si>
    <t>ELEKTROENERGETSKI KABLOVI</t>
  </si>
  <si>
    <t>Prof. dr Jadranka Radović</t>
  </si>
  <si>
    <t>Ispit_A [50]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</si>
</sst>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;;"/>
    <numFmt numFmtId="181" formatCode="0.0;\-0;0"/>
    <numFmt numFmtId="182" formatCode="0.0%"/>
    <numFmt numFmtId="183" formatCode="0.0;0;"/>
    <numFmt numFmtId="184" formatCode="0.0"/>
    <numFmt numFmtId="185" formatCode="mm/dd/yy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%"/>
    <numFmt numFmtId="192" formatCode="0.0000"/>
    <numFmt numFmtId="193" formatCode="0.000"/>
    <numFmt numFmtId="194" formatCode="0.0000%"/>
    <numFmt numFmtId="195" formatCode="0.0_ ;\-0.0\ "/>
    <numFmt numFmtId="196" formatCode="0_ ;\-0\ "/>
    <numFmt numFmtId="197" formatCode="0.00000000000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4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0" fillId="34" borderId="13" xfId="0" applyFill="1" applyBorder="1" applyAlignment="1">
      <alignment horizontal="right"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84" fontId="0" fillId="0" borderId="17" xfId="0" applyNumberFormat="1" applyFont="1" applyFill="1" applyBorder="1" applyAlignment="1" applyProtection="1">
      <alignment horizontal="right"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 vertical="center"/>
    </xf>
    <xf numFmtId="2" fontId="0" fillId="0" borderId="0" xfId="0" applyNumberFormat="1" applyFont="1" applyAlignment="1" applyProtection="1">
      <alignment/>
      <protection locked="0"/>
    </xf>
    <xf numFmtId="0" fontId="0" fillId="0" borderId="17" xfId="0" applyNumberFormat="1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84" fontId="0" fillId="0" borderId="17" xfId="0" applyNumberFormat="1" applyFont="1" applyFill="1" applyBorder="1" applyAlignment="1" applyProtection="1">
      <alignment vertical="center"/>
      <protection locked="0"/>
    </xf>
    <xf numFmtId="184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35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right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right" vertical="center"/>
    </xf>
    <xf numFmtId="0" fontId="1" fillId="0" borderId="0" xfId="0" applyFont="1" applyFill="1" applyAlignment="1" applyProtection="1">
      <alignment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36" borderId="23" xfId="0" applyNumberFormat="1" applyFont="1" applyFill="1" applyBorder="1" applyAlignment="1" applyProtection="1">
      <alignment horizontal="center"/>
      <protection locked="0"/>
    </xf>
    <xf numFmtId="0" fontId="1" fillId="36" borderId="20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1" fillId="37" borderId="20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1" fontId="0" fillId="36" borderId="20" xfId="0" applyNumberFormat="1" applyFont="1" applyFill="1" applyBorder="1" applyAlignment="1" applyProtection="1">
      <alignment horizontal="center"/>
      <protection locked="0"/>
    </xf>
    <xf numFmtId="181" fontId="0" fillId="0" borderId="20" xfId="0" applyNumberFormat="1" applyFont="1" applyFill="1" applyBorder="1" applyAlignment="1" applyProtection="1">
      <alignment horizontal="center"/>
      <protection locked="0"/>
    </xf>
    <xf numFmtId="184" fontId="0" fillId="37" borderId="20" xfId="0" applyNumberFormat="1" applyFont="1" applyFill="1" applyBorder="1" applyAlignment="1" applyProtection="1">
      <alignment horizontal="center"/>
      <protection/>
    </xf>
    <xf numFmtId="0" fontId="0" fillId="37" borderId="20" xfId="0" applyNumberFormat="1" applyFont="1" applyFill="1" applyBorder="1" applyAlignment="1" applyProtection="1">
      <alignment horizontal="center"/>
      <protection/>
    </xf>
    <xf numFmtId="0" fontId="0" fillId="36" borderId="2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 vertical="center"/>
    </xf>
    <xf numFmtId="0" fontId="1" fillId="38" borderId="20" xfId="0" applyNumberFormat="1" applyFont="1" applyFill="1" applyBorder="1" applyAlignment="1" applyProtection="1">
      <alignment horizontal="center"/>
      <protection locked="0"/>
    </xf>
    <xf numFmtId="181" fontId="0" fillId="38" borderId="20" xfId="0" applyNumberFormat="1" applyFont="1" applyFill="1" applyBorder="1" applyAlignment="1" applyProtection="1">
      <alignment horizontal="center"/>
      <protection locked="0"/>
    </xf>
    <xf numFmtId="0" fontId="0" fillId="38" borderId="20" xfId="0" applyFill="1" applyBorder="1" applyAlignment="1">
      <alignment/>
    </xf>
    <xf numFmtId="0" fontId="12" fillId="0" borderId="0" xfId="0" applyFont="1" applyAlignment="1">
      <alignment horizontal="left" vertical="center"/>
    </xf>
    <xf numFmtId="0" fontId="33" fillId="0" borderId="0" xfId="93">
      <alignment/>
      <protection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50" fillId="36" borderId="11" xfId="0" applyFont="1" applyFill="1" applyBorder="1" applyAlignment="1">
      <alignment/>
    </xf>
    <xf numFmtId="0" fontId="0" fillId="38" borderId="20" xfId="0" applyFill="1" applyBorder="1" applyAlignment="1">
      <alignment horizontal="center"/>
    </xf>
    <xf numFmtId="0" fontId="0" fillId="39" borderId="0" xfId="0" applyFont="1" applyFill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37" borderId="22" xfId="0" applyNumberFormat="1" applyFont="1" applyFill="1" applyBorder="1" applyAlignment="1" applyProtection="1">
      <alignment horizontal="center"/>
      <protection/>
    </xf>
    <xf numFmtId="0" fontId="0" fillId="37" borderId="22" xfId="0" applyNumberFormat="1" applyFont="1" applyFill="1" applyBorder="1" applyAlignment="1" applyProtection="1">
      <alignment horizontal="center"/>
      <protection/>
    </xf>
    <xf numFmtId="0" fontId="1" fillId="39" borderId="0" xfId="0" applyFont="1" applyFill="1" applyBorder="1" applyAlignment="1" applyProtection="1">
      <alignment horizontal="center"/>
      <protection locked="0"/>
    </xf>
    <xf numFmtId="0" fontId="0" fillId="39" borderId="0" xfId="0" applyFont="1" applyFill="1" applyBorder="1" applyAlignment="1" applyProtection="1">
      <alignment/>
      <protection locked="0"/>
    </xf>
    <xf numFmtId="0" fontId="0" fillId="39" borderId="0" xfId="0" applyFill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dxfs count="2">
    <dxf>
      <border>
        <left>
          <color rgb="FF000000"/>
        </left>
      </border>
    </dxf>
    <dxf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5536249"/>
        <c:axId val="24985742"/>
      </c:barChart>
      <c:catAx>
        <c:axId val="5536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85742"/>
        <c:crosses val="autoZero"/>
        <c:auto val="1"/>
        <c:lblOffset val="100"/>
        <c:tickLblSkip val="1"/>
        <c:noMultiLvlLbl val="0"/>
      </c:catAx>
      <c:valAx>
        <c:axId val="24985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6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10029825"/>
        <a:ext cx="262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O40" sheet="Spisak"/>
  </cacheSource>
  <cacheFields count="14">
    <cacheField name="Index">
      <sharedItems containsMixedTypes="0"/>
    </cacheField>
    <cacheField name="God">
      <sharedItems containsMixedTypes="0"/>
    </cacheField>
    <cacheField name="Ime">
      <sharedItems containsMixedTypes="0"/>
    </cacheField>
    <cacheField name="Prezime">
      <sharedItems containsMixedTypes="0"/>
    </cacheField>
    <cacheField name="K [22.11.2016]">
      <sharedItems containsMixedTypes="1" containsNumber="1"/>
    </cacheField>
    <cacheField name="K [20.12.2017]">
      <sharedItems containsMixedTypes="1" containsNumber="1" containsInteger="1"/>
    </cacheField>
    <cacheField name="K_a []">
      <sharedItems containsMixedTypes="0"/>
    </cacheField>
    <cacheField name="Ispit [20.01.2017]">
      <sharedItems containsMixedTypes="1" containsNumber="1" containsInteger="1"/>
    </cacheField>
    <cacheField name="Ispit [03.02.2017]">
      <sharedItems containsMixedTypes="0"/>
    </cacheField>
    <cacheField name="Ispit []">
      <sharedItems containsMixedTypes="0"/>
    </cacheField>
    <cacheField name="K">
      <sharedItems containsSemiMixedTypes="0" containsString="0" containsMixedTypes="0" containsNumber="1"/>
    </cacheField>
    <cacheField name="Ispit">
      <sharedItems containsSemiMixedTypes="0" containsString="0" containsMixedTypes="0" containsNumber="1" containsInteger="1"/>
    </cacheField>
    <cacheField name="Zbir">
      <sharedItems containsSemiMixedTypes="0" containsString="0" containsMixedTypes="0" containsNumber="1"/>
    </cacheField>
    <cacheField name="Ocjene">
      <sharedItems containsMixedTypes="0" count="6">
        <s v="F"/>
        <s v="E"/>
        <s v="A"/>
        <s v="C"/>
        <s v="D"/>
        <s v="B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:V16" firstHeaderRow="1" firstDataRow="1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1"/>
    <pivotField compact="0" outline="0" subtotalTop="0" showAll="0" numFmtId="181"/>
    <pivotField compact="0" outline="0" subtotalTop="0" showAll="0" numFmtId="184"/>
    <pivotField compact="0" outline="0" subtotalTop="0" showAll="0"/>
  </pivotFields>
  <formats count="2">
    <format dxfId="0">
      <pivotArea outline="0" fieldPosition="0" dataOnly="0" type="all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4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11" customWidth="1"/>
    <col min="2" max="2" width="22.57421875" style="11" bestFit="1" customWidth="1"/>
    <col min="3" max="16384" width="9.140625" style="11" customWidth="1"/>
  </cols>
  <sheetData>
    <row r="2" spans="2:3" ht="12.75">
      <c r="B2" s="16" t="s">
        <v>15</v>
      </c>
      <c r="C2" s="13"/>
    </row>
    <row r="3" spans="2:3" ht="13.5" thickBot="1">
      <c r="B3" s="12"/>
      <c r="C3" s="13"/>
    </row>
    <row r="4" spans="2:5" ht="12.75">
      <c r="B4" s="8" t="s">
        <v>3</v>
      </c>
      <c r="C4" s="17" t="s">
        <v>8</v>
      </c>
      <c r="E4" s="11" t="s">
        <v>12</v>
      </c>
    </row>
    <row r="5" spans="2:5" ht="12.75">
      <c r="B5" s="9" t="s">
        <v>4</v>
      </c>
      <c r="C5" s="18" t="s">
        <v>9</v>
      </c>
      <c r="E5" s="11" t="s">
        <v>11</v>
      </c>
    </row>
    <row r="6" spans="2:3" ht="13.5" thickBot="1">
      <c r="B6" s="10" t="s">
        <v>10</v>
      </c>
      <c r="C6" s="19" t="s">
        <v>20</v>
      </c>
    </row>
    <row r="7" spans="2:3" ht="13.5" thickBot="1">
      <c r="B7" s="14"/>
      <c r="C7" s="15"/>
    </row>
    <row r="8" spans="2:5" ht="12.75">
      <c r="B8" s="8" t="s">
        <v>5</v>
      </c>
      <c r="C8" s="17">
        <v>2</v>
      </c>
      <c r="E8" s="11" t="s">
        <v>13</v>
      </c>
    </row>
    <row r="9" spans="2:5" ht="13.5" thickBot="1">
      <c r="B9" s="10" t="s">
        <v>6</v>
      </c>
      <c r="C9" s="19">
        <v>339</v>
      </c>
      <c r="E9" s="11" t="s">
        <v>14</v>
      </c>
    </row>
    <row r="13" ht="12.75">
      <c r="B13" s="11" t="s">
        <v>16</v>
      </c>
    </row>
    <row r="14" ht="12.75">
      <c r="B14" s="11" t="s">
        <v>17</v>
      </c>
    </row>
    <row r="15" ht="12.75">
      <c r="B15" s="11" t="s">
        <v>18</v>
      </c>
    </row>
    <row r="18" spans="4:5" ht="12.75">
      <c r="D18" s="44" t="s">
        <v>0</v>
      </c>
      <c r="E18" s="11" t="s">
        <v>47</v>
      </c>
    </row>
    <row r="19" spans="4:5" ht="12.75">
      <c r="D19" s="45">
        <v>5</v>
      </c>
      <c r="E19" s="45" t="s">
        <v>54</v>
      </c>
    </row>
    <row r="20" spans="4:5" ht="12.75">
      <c r="D20" s="45">
        <v>6</v>
      </c>
      <c r="E20" s="45" t="s">
        <v>55</v>
      </c>
    </row>
    <row r="21" spans="4:5" ht="12.75">
      <c r="D21" s="45">
        <v>7</v>
      </c>
      <c r="E21" s="45" t="s">
        <v>56</v>
      </c>
    </row>
    <row r="22" spans="4:5" ht="12.75">
      <c r="D22" s="45">
        <v>8</v>
      </c>
      <c r="E22" s="45" t="s">
        <v>57</v>
      </c>
    </row>
    <row r="23" spans="4:5" ht="12.75">
      <c r="D23" s="45">
        <v>9</v>
      </c>
      <c r="E23" s="45" t="s">
        <v>58</v>
      </c>
    </row>
    <row r="24" spans="4:5" ht="12.75">
      <c r="D24" s="45">
        <v>10</v>
      </c>
      <c r="E24" s="45" t="s">
        <v>59</v>
      </c>
    </row>
    <row r="25" spans="4:5" ht="12.75">
      <c r="D25" s="45" t="s">
        <v>7</v>
      </c>
      <c r="E25" s="45" t="s">
        <v>48</v>
      </c>
    </row>
    <row r="26" spans="4:5" ht="12.75">
      <c r="D26" s="45" t="s">
        <v>8</v>
      </c>
      <c r="E26" s="45" t="s">
        <v>49</v>
      </c>
    </row>
    <row r="27" spans="4:5" ht="12.75">
      <c r="D27" s="45" t="s">
        <v>9</v>
      </c>
      <c r="E27" s="45" t="s">
        <v>50</v>
      </c>
    </row>
    <row r="28" spans="4:5" ht="12.75">
      <c r="D28" s="45" t="s">
        <v>20</v>
      </c>
      <c r="E28" s="45" t="s">
        <v>51</v>
      </c>
    </row>
    <row r="29" spans="4:5" ht="12.75">
      <c r="D29" s="45" t="s">
        <v>21</v>
      </c>
      <c r="E29" s="45" t="s">
        <v>52</v>
      </c>
    </row>
    <row r="30" spans="4:5" ht="12.75">
      <c r="D30" s="45" t="s">
        <v>22</v>
      </c>
      <c r="E30" s="45" t="s">
        <v>53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CY43"/>
  <sheetViews>
    <sheetView tabSelected="1" zoomScalePageLayoutView="0" workbookViewId="0" topLeftCell="A1">
      <pane xSplit="5" ySplit="1" topLeftCell="F2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20" sqref="J20"/>
    </sheetView>
  </sheetViews>
  <sheetFormatPr defaultColWidth="9.140625" defaultRowHeight="12.75" zeroHeight="1"/>
  <cols>
    <col min="1" max="1" width="4.140625" style="64" customWidth="1"/>
    <col min="2" max="2" width="7.57421875" style="3" customWidth="1"/>
    <col min="3" max="3" width="5.421875" style="6" customWidth="1"/>
    <col min="4" max="4" width="10.8515625" style="3" customWidth="1"/>
    <col min="5" max="5" width="17.8515625" style="52" customWidth="1"/>
    <col min="6" max="6" width="14.421875" style="55" customWidth="1"/>
    <col min="7" max="7" width="17.00390625" style="55" customWidth="1"/>
    <col min="8" max="8" width="9.8515625" style="55" customWidth="1"/>
    <col min="9" max="9" width="16.7109375" style="55" customWidth="1"/>
    <col min="10" max="10" width="16.140625" style="55" customWidth="1"/>
    <col min="11" max="11" width="13.28125" style="55" customWidth="1"/>
    <col min="12" max="12" width="8.140625" style="55" customWidth="1"/>
    <col min="13" max="13" width="8.8515625" style="55" customWidth="1"/>
    <col min="14" max="14" width="9.140625" style="56" customWidth="1"/>
    <col min="15" max="15" width="9.57421875" style="56" customWidth="1"/>
    <col min="16" max="16" width="5.00390625" style="54" customWidth="1"/>
    <col min="17" max="17" width="14.421875" style="54" customWidth="1"/>
    <col min="18" max="18" width="15.421875" style="54" customWidth="1"/>
    <col min="19" max="19" width="15.421875" style="54" bestFit="1" customWidth="1"/>
    <col min="20" max="22" width="9.140625" style="54" customWidth="1"/>
    <col min="23" max="16384" width="9.140625" style="2" customWidth="1"/>
  </cols>
  <sheetData>
    <row r="1" spans="1:32" s="1" customFormat="1" ht="15.75" customHeight="1">
      <c r="A1" s="70" t="s">
        <v>60</v>
      </c>
      <c r="B1" s="71" t="s">
        <v>46</v>
      </c>
      <c r="C1" s="72" t="s">
        <v>2</v>
      </c>
      <c r="D1" s="73" t="s">
        <v>62</v>
      </c>
      <c r="E1" s="74" t="s">
        <v>63</v>
      </c>
      <c r="F1" s="75" t="s">
        <v>101</v>
      </c>
      <c r="G1" s="75" t="s">
        <v>105</v>
      </c>
      <c r="H1" s="76" t="s">
        <v>104</v>
      </c>
      <c r="I1" s="88" t="s">
        <v>102</v>
      </c>
      <c r="J1" s="88" t="s">
        <v>103</v>
      </c>
      <c r="K1" s="88" t="s">
        <v>196</v>
      </c>
      <c r="L1" s="77" t="s">
        <v>68</v>
      </c>
      <c r="M1" s="77" t="s">
        <v>67</v>
      </c>
      <c r="N1" s="78" t="s">
        <v>1</v>
      </c>
      <c r="O1" s="107" t="s">
        <v>69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103" s="20" customFormat="1" ht="15.75" customHeight="1">
      <c r="A2" s="79">
        <v>1</v>
      </c>
      <c r="B2" s="80" t="str">
        <f>Sheet2!A1</f>
        <v>1</v>
      </c>
      <c r="C2" s="92" t="str">
        <f>Sheet2!B1</f>
        <v>2018</v>
      </c>
      <c r="D2" s="92" t="str">
        <f>Sheet2!C1</f>
        <v>Stevan</v>
      </c>
      <c r="E2" s="92" t="str">
        <f>Sheet2!D1</f>
        <v>Martinović</v>
      </c>
      <c r="F2" s="81"/>
      <c r="G2" s="82"/>
      <c r="H2" s="82"/>
      <c r="I2" s="89"/>
      <c r="J2" s="90"/>
      <c r="K2" s="89"/>
      <c r="L2" s="83">
        <f>IF(ISNUMBER(H2),H2,IF(ISNUMBER(G2),G2,F2))</f>
        <v>0</v>
      </c>
      <c r="M2" s="83">
        <f>IF(ISNUMBER(K2),K2,IF(ISNUMBER(J2),J2,I2))</f>
        <v>0</v>
      </c>
      <c r="N2" s="84">
        <f>SUM(L2:M2)</f>
        <v>0</v>
      </c>
      <c r="O2" s="108" t="str">
        <f>IF(N2&gt;=90,"A",IF(N2&gt;=80,"B",IF(N2&gt;=70,"C",IF(N2&gt;=60,"D",IF(N2&gt;=50,"E",IF(N2&lt;49.9,"F"))))))</f>
        <v>F</v>
      </c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</row>
    <row r="3" spans="1:103" s="20" customFormat="1" ht="15">
      <c r="A3" s="79">
        <v>2</v>
      </c>
      <c r="B3" s="80" t="str">
        <f>Sheet2!A2</f>
        <v>2</v>
      </c>
      <c r="C3" s="92" t="str">
        <f>Sheet2!B2</f>
        <v>2018</v>
      </c>
      <c r="D3" s="92" t="str">
        <f>Sheet2!C2</f>
        <v>Boško</v>
      </c>
      <c r="E3" s="92" t="str">
        <f>Sheet2!D2</f>
        <v>Kovačević</v>
      </c>
      <c r="F3" s="81">
        <v>46</v>
      </c>
      <c r="G3" s="82"/>
      <c r="H3" s="82"/>
      <c r="I3" s="89">
        <v>48</v>
      </c>
      <c r="J3" s="90"/>
      <c r="K3" s="89"/>
      <c r="L3" s="83">
        <f aca="true" t="shared" si="0" ref="L3:L40">IF(ISNUMBER(H3),H3,IF(ISNUMBER(G3),G3,F3))</f>
        <v>46</v>
      </c>
      <c r="M3" s="83">
        <f aca="true" t="shared" si="1" ref="M3:M40">IF(ISNUMBER(K3),K3,IF(ISNUMBER(J3),J3,I3))</f>
        <v>48</v>
      </c>
      <c r="N3" s="84">
        <f aca="true" t="shared" si="2" ref="N3:N40">SUM(L3:M3)</f>
        <v>94</v>
      </c>
      <c r="O3" s="108" t="str">
        <f aca="true" t="shared" si="3" ref="O3:O40">IF(N3&gt;=90,"A",IF(N3&gt;=80,"B",IF(N3&gt;=70,"C",IF(N3&gt;=60,"D",IF(N3&gt;=50,"E",IF(N3&lt;49.9,"F"))))))</f>
        <v>A</v>
      </c>
      <c r="P3" s="111"/>
      <c r="Q3" s="111"/>
      <c r="R3" s="111"/>
      <c r="S3" s="111"/>
      <c r="T3" s="111"/>
      <c r="U3" s="111"/>
      <c r="V3" s="111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</row>
    <row r="4" spans="1:103" s="20" customFormat="1" ht="15">
      <c r="A4" s="79">
        <v>3</v>
      </c>
      <c r="B4" s="80" t="str">
        <f>Sheet2!A3</f>
        <v>4</v>
      </c>
      <c r="C4" s="92" t="str">
        <f>Sheet2!B3</f>
        <v>2018</v>
      </c>
      <c r="D4" s="92" t="str">
        <f>Sheet2!C3</f>
        <v>Milan</v>
      </c>
      <c r="E4" s="92" t="str">
        <f>Sheet2!D3</f>
        <v>Prodanović</v>
      </c>
      <c r="F4" s="81"/>
      <c r="G4" s="82"/>
      <c r="H4" s="82"/>
      <c r="I4" s="89"/>
      <c r="J4" s="90"/>
      <c r="K4" s="89"/>
      <c r="L4" s="83">
        <f t="shared" si="0"/>
        <v>0</v>
      </c>
      <c r="M4" s="83">
        <f t="shared" si="1"/>
        <v>0</v>
      </c>
      <c r="N4" s="84">
        <f t="shared" si="2"/>
        <v>0</v>
      </c>
      <c r="O4" s="108" t="str">
        <f t="shared" si="3"/>
        <v>F</v>
      </c>
      <c r="P4" s="111"/>
      <c r="Q4" s="111"/>
      <c r="R4" s="111"/>
      <c r="S4" s="111"/>
      <c r="T4" s="111"/>
      <c r="U4" s="111"/>
      <c r="V4" s="111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</row>
    <row r="5" spans="1:103" s="20" customFormat="1" ht="15">
      <c r="A5" s="79">
        <v>4</v>
      </c>
      <c r="B5" s="80" t="str">
        <f>Sheet2!A4</f>
        <v>5</v>
      </c>
      <c r="C5" s="92" t="str">
        <f>Sheet2!B4</f>
        <v>2018</v>
      </c>
      <c r="D5" s="92" t="str">
        <f>Sheet2!C4</f>
        <v>Sara</v>
      </c>
      <c r="E5" s="92" t="str">
        <f>Sheet2!D4</f>
        <v>Dragoslavić</v>
      </c>
      <c r="F5" s="81">
        <v>28.5</v>
      </c>
      <c r="G5" s="82"/>
      <c r="H5" s="82"/>
      <c r="I5" s="89">
        <v>45.5</v>
      </c>
      <c r="J5" s="90"/>
      <c r="K5" s="89"/>
      <c r="L5" s="83">
        <f t="shared" si="0"/>
        <v>28.5</v>
      </c>
      <c r="M5" s="83">
        <f t="shared" si="1"/>
        <v>45.5</v>
      </c>
      <c r="N5" s="84">
        <f t="shared" si="2"/>
        <v>74</v>
      </c>
      <c r="O5" s="108" t="str">
        <f t="shared" si="3"/>
        <v>C</v>
      </c>
      <c r="P5" s="111"/>
      <c r="Q5" s="111"/>
      <c r="R5" s="111"/>
      <c r="S5" s="111"/>
      <c r="T5" s="111"/>
      <c r="U5" s="111"/>
      <c r="V5" s="111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</row>
    <row r="6" spans="1:103" s="20" customFormat="1" ht="15">
      <c r="A6" s="79">
        <v>5</v>
      </c>
      <c r="B6" s="80" t="str">
        <f>Sheet2!A5</f>
        <v>6</v>
      </c>
      <c r="C6" s="92" t="str">
        <f>Sheet2!B5</f>
        <v>2018</v>
      </c>
      <c r="D6" s="92" t="str">
        <f>Sheet2!C5</f>
        <v>Vladan</v>
      </c>
      <c r="E6" s="92" t="str">
        <f>Sheet2!D5</f>
        <v>Radević</v>
      </c>
      <c r="F6" s="81">
        <v>29.5</v>
      </c>
      <c r="G6" s="82"/>
      <c r="H6" s="82"/>
      <c r="I6" s="89">
        <v>35.5</v>
      </c>
      <c r="J6" s="90"/>
      <c r="K6" s="89"/>
      <c r="L6" s="83">
        <f t="shared" si="0"/>
        <v>29.5</v>
      </c>
      <c r="M6" s="83">
        <f t="shared" si="1"/>
        <v>35.5</v>
      </c>
      <c r="N6" s="84">
        <f t="shared" si="2"/>
        <v>65</v>
      </c>
      <c r="O6" s="108" t="str">
        <f t="shared" si="3"/>
        <v>D</v>
      </c>
      <c r="P6" s="111"/>
      <c r="Q6" s="111"/>
      <c r="R6" s="111"/>
      <c r="S6" s="111"/>
      <c r="T6" s="111"/>
      <c r="U6" s="111"/>
      <c r="V6" s="111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</row>
    <row r="7" spans="1:103" s="20" customFormat="1" ht="15">
      <c r="A7" s="79">
        <v>6</v>
      </c>
      <c r="B7" s="80" t="str">
        <f>Sheet2!A6</f>
        <v>7</v>
      </c>
      <c r="C7" s="92" t="str">
        <f>Sheet2!B6</f>
        <v>2018</v>
      </c>
      <c r="D7" s="92" t="str">
        <f>Sheet2!C6</f>
        <v>Dragana</v>
      </c>
      <c r="E7" s="92" t="str">
        <f>Sheet2!D6</f>
        <v>Radulović</v>
      </c>
      <c r="F7" s="81">
        <v>43.5</v>
      </c>
      <c r="G7" s="82"/>
      <c r="H7" s="82"/>
      <c r="I7" s="89">
        <v>49</v>
      </c>
      <c r="J7" s="90"/>
      <c r="K7" s="89"/>
      <c r="L7" s="83">
        <f t="shared" si="0"/>
        <v>43.5</v>
      </c>
      <c r="M7" s="83">
        <f t="shared" si="1"/>
        <v>49</v>
      </c>
      <c r="N7" s="84">
        <f t="shared" si="2"/>
        <v>92.5</v>
      </c>
      <c r="O7" s="108" t="str">
        <f t="shared" si="3"/>
        <v>A</v>
      </c>
      <c r="P7" s="111"/>
      <c r="Q7" s="111"/>
      <c r="R7" s="111"/>
      <c r="S7" s="111"/>
      <c r="T7" s="111"/>
      <c r="U7" s="111"/>
      <c r="V7" s="111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</row>
    <row r="8" spans="1:103" s="20" customFormat="1" ht="15">
      <c r="A8" s="79">
        <v>7</v>
      </c>
      <c r="B8" s="80" t="str">
        <f>Sheet2!A7</f>
        <v>8</v>
      </c>
      <c r="C8" s="92" t="str">
        <f>Sheet2!B7</f>
        <v>2018</v>
      </c>
      <c r="D8" s="92" t="str">
        <f>Sheet2!C7</f>
        <v>Ivana</v>
      </c>
      <c r="E8" s="92" t="str">
        <f>Sheet2!D7</f>
        <v>Radulović</v>
      </c>
      <c r="F8" s="81">
        <v>35.5</v>
      </c>
      <c r="G8" s="82"/>
      <c r="H8" s="82"/>
      <c r="I8" s="89">
        <v>49</v>
      </c>
      <c r="J8" s="90"/>
      <c r="K8" s="89"/>
      <c r="L8" s="83">
        <f t="shared" si="0"/>
        <v>35.5</v>
      </c>
      <c r="M8" s="83">
        <f t="shared" si="1"/>
        <v>49</v>
      </c>
      <c r="N8" s="84">
        <f t="shared" si="2"/>
        <v>84.5</v>
      </c>
      <c r="O8" s="108" t="str">
        <f t="shared" si="3"/>
        <v>B</v>
      </c>
      <c r="P8" s="111"/>
      <c r="Q8" s="111"/>
      <c r="R8" s="111"/>
      <c r="S8" s="111"/>
      <c r="T8" s="111"/>
      <c r="U8" s="111"/>
      <c r="V8" s="111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</row>
    <row r="9" spans="1:103" s="20" customFormat="1" ht="15">
      <c r="A9" s="79">
        <v>8</v>
      </c>
      <c r="B9" s="80" t="str">
        <f>Sheet2!A8</f>
        <v>9</v>
      </c>
      <c r="C9" s="92" t="str">
        <f>Sheet2!B8</f>
        <v>2018</v>
      </c>
      <c r="D9" s="92" t="str">
        <f>Sheet2!C8</f>
        <v>Anđela</v>
      </c>
      <c r="E9" s="92" t="str">
        <f>Sheet2!D8</f>
        <v>Amanović</v>
      </c>
      <c r="F9" s="81">
        <v>44</v>
      </c>
      <c r="G9" s="82"/>
      <c r="H9" s="82"/>
      <c r="I9" s="89">
        <v>49</v>
      </c>
      <c r="J9" s="101"/>
      <c r="K9" s="89"/>
      <c r="L9" s="83">
        <f t="shared" si="0"/>
        <v>44</v>
      </c>
      <c r="M9" s="83">
        <f t="shared" si="1"/>
        <v>49</v>
      </c>
      <c r="N9" s="84">
        <f t="shared" si="2"/>
        <v>93</v>
      </c>
      <c r="O9" s="108" t="str">
        <f t="shared" si="3"/>
        <v>A</v>
      </c>
      <c r="P9" s="111"/>
      <c r="Q9" s="111"/>
      <c r="R9" s="111"/>
      <c r="S9" s="111"/>
      <c r="T9" s="111"/>
      <c r="U9" s="111"/>
      <c r="V9" s="111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</row>
    <row r="10" spans="1:103" s="20" customFormat="1" ht="15">
      <c r="A10" s="79">
        <v>9</v>
      </c>
      <c r="B10" s="80" t="str">
        <f>Sheet2!A9</f>
        <v>10</v>
      </c>
      <c r="C10" s="92" t="str">
        <f>Sheet2!B9</f>
        <v>2018</v>
      </c>
      <c r="D10" s="92" t="str">
        <f>Sheet2!C9</f>
        <v>Aleksandra</v>
      </c>
      <c r="E10" s="92" t="str">
        <f>Sheet2!D9</f>
        <v>Pupavac</v>
      </c>
      <c r="F10" s="81">
        <v>36.5</v>
      </c>
      <c r="G10" s="82"/>
      <c r="H10" s="82"/>
      <c r="I10" s="89">
        <v>49</v>
      </c>
      <c r="J10" s="90"/>
      <c r="K10" s="89"/>
      <c r="L10" s="83">
        <f t="shared" si="0"/>
        <v>36.5</v>
      </c>
      <c r="M10" s="83">
        <f t="shared" si="1"/>
        <v>49</v>
      </c>
      <c r="N10" s="84">
        <f t="shared" si="2"/>
        <v>85.5</v>
      </c>
      <c r="O10" s="108" t="str">
        <f t="shared" si="3"/>
        <v>B</v>
      </c>
      <c r="P10" s="111"/>
      <c r="Q10" s="111"/>
      <c r="R10" s="111"/>
      <c r="S10" s="111"/>
      <c r="T10" s="111"/>
      <c r="U10" s="111"/>
      <c r="V10" s="111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</row>
    <row r="11" spans="1:103" s="20" customFormat="1" ht="15">
      <c r="A11" s="79">
        <v>10</v>
      </c>
      <c r="B11" s="80" t="str">
        <f>Sheet2!A10</f>
        <v>11</v>
      </c>
      <c r="C11" s="92" t="str">
        <f>Sheet2!B10</f>
        <v>2018</v>
      </c>
      <c r="D11" s="92" t="str">
        <f>Sheet2!C10</f>
        <v>Lazar</v>
      </c>
      <c r="E11" s="92" t="str">
        <f>Sheet2!D10</f>
        <v>Dondić</v>
      </c>
      <c r="F11" s="81"/>
      <c r="G11" s="82"/>
      <c r="H11" s="82"/>
      <c r="I11" s="89">
        <v>50</v>
      </c>
      <c r="J11" s="90"/>
      <c r="K11" s="89"/>
      <c r="L11" s="83">
        <f t="shared" si="0"/>
        <v>0</v>
      </c>
      <c r="M11" s="83">
        <f t="shared" si="1"/>
        <v>50</v>
      </c>
      <c r="N11" s="84">
        <f t="shared" si="2"/>
        <v>50</v>
      </c>
      <c r="O11" s="108" t="str">
        <f t="shared" si="3"/>
        <v>E</v>
      </c>
      <c r="P11" s="111"/>
      <c r="Q11" s="111"/>
      <c r="R11" s="111"/>
      <c r="S11" s="111"/>
      <c r="T11" s="111"/>
      <c r="U11" s="111"/>
      <c r="V11" s="111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</row>
    <row r="12" spans="1:103" s="20" customFormat="1" ht="15">
      <c r="A12" s="79">
        <v>11</v>
      </c>
      <c r="B12" s="80" t="str">
        <f>Sheet2!A11</f>
        <v>12</v>
      </c>
      <c r="C12" s="92" t="str">
        <f>Sheet2!B11</f>
        <v>2018</v>
      </c>
      <c r="D12" s="92" t="str">
        <f>Sheet2!C11</f>
        <v>Ana</v>
      </c>
      <c r="E12" s="92" t="str">
        <f>Sheet2!D11</f>
        <v>Ajković</v>
      </c>
      <c r="F12" s="81">
        <v>42</v>
      </c>
      <c r="G12" s="82"/>
      <c r="H12" s="82"/>
      <c r="I12" s="89">
        <v>43.5</v>
      </c>
      <c r="J12" s="90"/>
      <c r="K12" s="89"/>
      <c r="L12" s="83">
        <f t="shared" si="0"/>
        <v>42</v>
      </c>
      <c r="M12" s="83">
        <f t="shared" si="1"/>
        <v>43.5</v>
      </c>
      <c r="N12" s="84">
        <f t="shared" si="2"/>
        <v>85.5</v>
      </c>
      <c r="O12" s="108" t="str">
        <f t="shared" si="3"/>
        <v>B</v>
      </c>
      <c r="P12" s="111"/>
      <c r="Q12" s="111"/>
      <c r="R12" s="111"/>
      <c r="S12" s="111"/>
      <c r="T12" s="111"/>
      <c r="U12" s="111"/>
      <c r="V12" s="111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</row>
    <row r="13" spans="1:103" s="20" customFormat="1" ht="15">
      <c r="A13" s="79">
        <v>12</v>
      </c>
      <c r="B13" s="80" t="str">
        <f>Sheet2!A12</f>
        <v>13</v>
      </c>
      <c r="C13" s="92" t="str">
        <f>Sheet2!B12</f>
        <v>2018</v>
      </c>
      <c r="D13" s="92" t="str">
        <f>Sheet2!C12</f>
        <v>Ena</v>
      </c>
      <c r="E13" s="92" t="str">
        <f>Sheet2!D12</f>
        <v>Đapić</v>
      </c>
      <c r="F13" s="81">
        <v>32.5</v>
      </c>
      <c r="G13" s="82"/>
      <c r="H13" s="82"/>
      <c r="I13" s="89">
        <v>50</v>
      </c>
      <c r="J13" s="90"/>
      <c r="K13" s="89"/>
      <c r="L13" s="83">
        <f t="shared" si="0"/>
        <v>32.5</v>
      </c>
      <c r="M13" s="83">
        <f t="shared" si="1"/>
        <v>50</v>
      </c>
      <c r="N13" s="84">
        <f t="shared" si="2"/>
        <v>82.5</v>
      </c>
      <c r="O13" s="108" t="str">
        <f t="shared" si="3"/>
        <v>B</v>
      </c>
      <c r="P13" s="111"/>
      <c r="Q13" s="111"/>
      <c r="R13" s="111"/>
      <c r="S13" s="111"/>
      <c r="T13" s="111"/>
      <c r="U13" s="111"/>
      <c r="V13" s="111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</row>
    <row r="14" spans="1:103" s="53" customFormat="1" ht="15">
      <c r="A14" s="79">
        <v>13</v>
      </c>
      <c r="B14" s="80" t="str">
        <f>Sheet2!A13</f>
        <v>14</v>
      </c>
      <c r="C14" s="92" t="str">
        <f>Sheet2!B13</f>
        <v>2018</v>
      </c>
      <c r="D14" s="92" t="str">
        <f>Sheet2!C13</f>
        <v>Mitra</v>
      </c>
      <c r="E14" s="92" t="str">
        <f>Sheet2!D13</f>
        <v>Kuveljić</v>
      </c>
      <c r="F14" s="81">
        <v>36</v>
      </c>
      <c r="G14" s="82"/>
      <c r="H14" s="82"/>
      <c r="I14" s="89">
        <v>50</v>
      </c>
      <c r="J14" s="90"/>
      <c r="K14" s="89"/>
      <c r="L14" s="83">
        <f t="shared" si="0"/>
        <v>36</v>
      </c>
      <c r="M14" s="83">
        <f t="shared" si="1"/>
        <v>50</v>
      </c>
      <c r="N14" s="84">
        <f t="shared" si="2"/>
        <v>86</v>
      </c>
      <c r="O14" s="108" t="str">
        <f t="shared" si="3"/>
        <v>B</v>
      </c>
      <c r="P14" s="111"/>
      <c r="Q14" s="111"/>
      <c r="R14" s="111"/>
      <c r="S14" s="111"/>
      <c r="T14" s="111"/>
      <c r="U14" s="111"/>
      <c r="V14" s="111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</row>
    <row r="15" spans="1:103" s="20" customFormat="1" ht="15">
      <c r="A15" s="79">
        <v>14</v>
      </c>
      <c r="B15" s="80" t="str">
        <f>Sheet2!A14</f>
        <v>15</v>
      </c>
      <c r="C15" s="92" t="str">
        <f>Sheet2!B14</f>
        <v>2018</v>
      </c>
      <c r="D15" s="92" t="str">
        <f>Sheet2!C14</f>
        <v>Marina</v>
      </c>
      <c r="E15" s="92" t="str">
        <f>Sheet2!D14</f>
        <v>Marunović</v>
      </c>
      <c r="F15" s="81">
        <v>46</v>
      </c>
      <c r="G15" s="82"/>
      <c r="H15" s="82"/>
      <c r="I15" s="89">
        <v>45.5</v>
      </c>
      <c r="J15" s="90"/>
      <c r="K15" s="89"/>
      <c r="L15" s="83">
        <f t="shared" si="0"/>
        <v>46</v>
      </c>
      <c r="M15" s="83">
        <f t="shared" si="1"/>
        <v>45.5</v>
      </c>
      <c r="N15" s="84">
        <f t="shared" si="2"/>
        <v>91.5</v>
      </c>
      <c r="O15" s="108" t="str">
        <f t="shared" si="3"/>
        <v>A</v>
      </c>
      <c r="P15" s="111"/>
      <c r="Q15" s="111"/>
      <c r="R15" s="111"/>
      <c r="S15" s="111"/>
      <c r="T15" s="111"/>
      <c r="U15" s="111"/>
      <c r="V15" s="111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</row>
    <row r="16" spans="1:103" s="20" customFormat="1" ht="15">
      <c r="A16" s="79">
        <v>15</v>
      </c>
      <c r="B16" s="80" t="str">
        <f>Sheet2!A15</f>
        <v>16</v>
      </c>
      <c r="C16" s="92" t="str">
        <f>Sheet2!B15</f>
        <v>2018</v>
      </c>
      <c r="D16" s="92" t="str">
        <f>Sheet2!C15</f>
        <v>Svetozar</v>
      </c>
      <c r="E16" s="92" t="str">
        <f>Sheet2!D15</f>
        <v>Tomović</v>
      </c>
      <c r="F16" s="100">
        <v>49</v>
      </c>
      <c r="G16" s="82"/>
      <c r="H16" s="82"/>
      <c r="I16" s="89">
        <v>47</v>
      </c>
      <c r="J16" s="90"/>
      <c r="K16" s="89"/>
      <c r="L16" s="83">
        <f t="shared" si="0"/>
        <v>49</v>
      </c>
      <c r="M16" s="83">
        <f t="shared" si="1"/>
        <v>47</v>
      </c>
      <c r="N16" s="84">
        <f t="shared" si="2"/>
        <v>96</v>
      </c>
      <c r="O16" s="108" t="str">
        <f t="shared" si="3"/>
        <v>A</v>
      </c>
      <c r="P16" s="111"/>
      <c r="Q16" s="111"/>
      <c r="R16" s="111"/>
      <c r="S16" s="111"/>
      <c r="T16" s="111"/>
      <c r="U16" s="111"/>
      <c r="V16" s="111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</row>
    <row r="17" spans="1:103" s="20" customFormat="1" ht="15">
      <c r="A17" s="79">
        <v>16</v>
      </c>
      <c r="B17" s="80" t="str">
        <f>Sheet2!A16</f>
        <v>17</v>
      </c>
      <c r="C17" s="92" t="str">
        <f>Sheet2!B16</f>
        <v>2018</v>
      </c>
      <c r="D17" s="92" t="str">
        <f>Sheet2!C16</f>
        <v>Irena</v>
      </c>
      <c r="E17" s="92" t="str">
        <f>Sheet2!D16</f>
        <v>Bašanović</v>
      </c>
      <c r="F17" s="81">
        <v>49.5</v>
      </c>
      <c r="G17" s="82"/>
      <c r="H17" s="82"/>
      <c r="I17" s="89">
        <v>47</v>
      </c>
      <c r="J17" s="90"/>
      <c r="K17" s="89"/>
      <c r="L17" s="83">
        <f t="shared" si="0"/>
        <v>49.5</v>
      </c>
      <c r="M17" s="83">
        <f t="shared" si="1"/>
        <v>47</v>
      </c>
      <c r="N17" s="84">
        <f t="shared" si="2"/>
        <v>96.5</v>
      </c>
      <c r="O17" s="108" t="str">
        <f t="shared" si="3"/>
        <v>A</v>
      </c>
      <c r="P17" s="111"/>
      <c r="Q17" s="111"/>
      <c r="R17" s="111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</row>
    <row r="18" spans="1:103" s="53" customFormat="1" ht="15.75" customHeight="1">
      <c r="A18" s="79">
        <v>17</v>
      </c>
      <c r="B18" s="80" t="str">
        <f>Sheet2!A17</f>
        <v>18</v>
      </c>
      <c r="C18" s="92" t="str">
        <f>Sheet2!B17</f>
        <v>2018</v>
      </c>
      <c r="D18" s="92" t="str">
        <f>Sheet2!C17</f>
        <v>Goran</v>
      </c>
      <c r="E18" s="92" t="str">
        <f>Sheet2!D17</f>
        <v>Ćeranić</v>
      </c>
      <c r="F18" s="81">
        <v>32</v>
      </c>
      <c r="G18" s="82"/>
      <c r="H18" s="82"/>
      <c r="I18" s="89">
        <v>41</v>
      </c>
      <c r="J18" s="90"/>
      <c r="K18" s="89"/>
      <c r="L18" s="83">
        <f t="shared" si="0"/>
        <v>32</v>
      </c>
      <c r="M18" s="83">
        <f t="shared" si="1"/>
        <v>41</v>
      </c>
      <c r="N18" s="84">
        <f t="shared" si="2"/>
        <v>73</v>
      </c>
      <c r="O18" s="108" t="str">
        <f t="shared" si="3"/>
        <v>C</v>
      </c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</row>
    <row r="19" spans="1:103" s="20" customFormat="1" ht="15.75" customHeight="1">
      <c r="A19" s="79">
        <v>18</v>
      </c>
      <c r="B19" s="80" t="str">
        <f>Sheet2!A18</f>
        <v>19</v>
      </c>
      <c r="C19" s="92" t="str">
        <f>Sheet2!B18</f>
        <v>2018</v>
      </c>
      <c r="D19" s="92" t="str">
        <f>Sheet2!C18</f>
        <v>Andrija</v>
      </c>
      <c r="E19" s="92" t="str">
        <f>Sheet2!D18</f>
        <v>Vujović</v>
      </c>
      <c r="F19" s="81">
        <v>48.5</v>
      </c>
      <c r="G19" s="82"/>
      <c r="H19" s="86"/>
      <c r="I19" s="89">
        <v>48</v>
      </c>
      <c r="J19" s="90"/>
      <c r="K19" s="89"/>
      <c r="L19" s="83">
        <f t="shared" si="0"/>
        <v>48.5</v>
      </c>
      <c r="M19" s="83">
        <f t="shared" si="1"/>
        <v>48</v>
      </c>
      <c r="N19" s="84">
        <f t="shared" si="2"/>
        <v>96.5</v>
      </c>
      <c r="O19" s="108" t="str">
        <f t="shared" si="3"/>
        <v>A</v>
      </c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</row>
    <row r="20" spans="1:103" s="20" customFormat="1" ht="15.75" customHeight="1">
      <c r="A20" s="79">
        <v>19</v>
      </c>
      <c r="B20" s="80" t="str">
        <f>Sheet2!A19</f>
        <v>20</v>
      </c>
      <c r="C20" s="92" t="str">
        <f>Sheet2!B19</f>
        <v>2018</v>
      </c>
      <c r="D20" s="92" t="str">
        <f>Sheet2!C19</f>
        <v>Milovan</v>
      </c>
      <c r="E20" s="92" t="str">
        <f>Sheet2!D19</f>
        <v>Lukovac</v>
      </c>
      <c r="F20" s="81">
        <v>34.5</v>
      </c>
      <c r="G20" s="82"/>
      <c r="H20" s="82"/>
      <c r="I20" s="89">
        <v>33</v>
      </c>
      <c r="J20" s="90"/>
      <c r="K20" s="89"/>
      <c r="L20" s="83">
        <f t="shared" si="0"/>
        <v>34.5</v>
      </c>
      <c r="M20" s="83">
        <f t="shared" si="1"/>
        <v>33</v>
      </c>
      <c r="N20" s="84">
        <f t="shared" si="2"/>
        <v>67.5</v>
      </c>
      <c r="O20" s="108" t="str">
        <f t="shared" si="3"/>
        <v>D</v>
      </c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</row>
    <row r="21" spans="1:103" s="20" customFormat="1" ht="15.75" customHeight="1">
      <c r="A21" s="79">
        <v>20</v>
      </c>
      <c r="B21" s="80" t="str">
        <f>Sheet2!A20</f>
        <v>21</v>
      </c>
      <c r="C21" s="92" t="str">
        <f>Sheet2!B20</f>
        <v>2018</v>
      </c>
      <c r="D21" s="92" t="str">
        <f>Sheet2!C20</f>
        <v>Iva</v>
      </c>
      <c r="E21" s="92" t="str">
        <f>Sheet2!D20</f>
        <v>Nedović</v>
      </c>
      <c r="F21" s="81">
        <v>43.5</v>
      </c>
      <c r="G21" s="82"/>
      <c r="H21" s="82"/>
      <c r="I21" s="89">
        <v>47</v>
      </c>
      <c r="J21" s="90"/>
      <c r="K21" s="89"/>
      <c r="L21" s="83">
        <f t="shared" si="0"/>
        <v>43.5</v>
      </c>
      <c r="M21" s="83">
        <f t="shared" si="1"/>
        <v>47</v>
      </c>
      <c r="N21" s="84">
        <f t="shared" si="2"/>
        <v>90.5</v>
      </c>
      <c r="O21" s="108" t="str">
        <f t="shared" si="3"/>
        <v>A</v>
      </c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</row>
    <row r="22" spans="1:103" s="20" customFormat="1" ht="15.75" customHeight="1">
      <c r="A22" s="79">
        <v>21</v>
      </c>
      <c r="B22" s="80" t="str">
        <f>Sheet2!A21</f>
        <v>26</v>
      </c>
      <c r="C22" s="92" t="str">
        <f>Sheet2!B21</f>
        <v>2018</v>
      </c>
      <c r="D22" s="92" t="str">
        <f>Sheet2!C21</f>
        <v>Rade</v>
      </c>
      <c r="E22" s="92" t="str">
        <f>Sheet2!D21</f>
        <v>Musić</v>
      </c>
      <c r="F22" s="81">
        <v>44.5</v>
      </c>
      <c r="G22" s="82"/>
      <c r="H22" s="82"/>
      <c r="I22" s="89">
        <v>45.5</v>
      </c>
      <c r="J22" s="90"/>
      <c r="K22" s="89"/>
      <c r="L22" s="83">
        <f t="shared" si="0"/>
        <v>44.5</v>
      </c>
      <c r="M22" s="83">
        <f t="shared" si="1"/>
        <v>45.5</v>
      </c>
      <c r="N22" s="84">
        <f t="shared" si="2"/>
        <v>90</v>
      </c>
      <c r="O22" s="108" t="str">
        <f t="shared" si="3"/>
        <v>A</v>
      </c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</row>
    <row r="23" spans="1:103" s="20" customFormat="1" ht="15">
      <c r="A23" s="79">
        <v>22</v>
      </c>
      <c r="B23" s="80" t="str">
        <f>Sheet2!A22</f>
        <v>27</v>
      </c>
      <c r="C23" s="92" t="str">
        <f>Sheet2!B22</f>
        <v>2018</v>
      </c>
      <c r="D23" s="92" t="str">
        <f>Sheet2!C22</f>
        <v>Milan</v>
      </c>
      <c r="E23" s="92" t="str">
        <f>Sheet2!D22</f>
        <v>Čolović</v>
      </c>
      <c r="F23" s="81">
        <v>42</v>
      </c>
      <c r="G23" s="82"/>
      <c r="H23" s="82"/>
      <c r="I23" s="89">
        <v>41</v>
      </c>
      <c r="J23" s="90"/>
      <c r="K23" s="89"/>
      <c r="L23" s="83">
        <f t="shared" si="0"/>
        <v>42</v>
      </c>
      <c r="M23" s="83">
        <f t="shared" si="1"/>
        <v>41</v>
      </c>
      <c r="N23" s="84">
        <f t="shared" si="2"/>
        <v>83</v>
      </c>
      <c r="O23" s="108" t="str">
        <f t="shared" si="3"/>
        <v>B</v>
      </c>
      <c r="P23" s="110"/>
      <c r="Q23" s="111"/>
      <c r="R23" s="111"/>
      <c r="S23" s="111"/>
      <c r="T23" s="111"/>
      <c r="U23" s="111"/>
      <c r="V23" s="111"/>
      <c r="W23" s="111"/>
      <c r="X23" s="110"/>
      <c r="Y23" s="110"/>
      <c r="Z23" s="110"/>
      <c r="AA23" s="110"/>
      <c r="AB23" s="110"/>
      <c r="AC23" s="110"/>
      <c r="AD23" s="110"/>
      <c r="AE23" s="110"/>
      <c r="AF23" s="110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</row>
    <row r="24" spans="1:103" s="53" customFormat="1" ht="15">
      <c r="A24" s="79">
        <v>23</v>
      </c>
      <c r="B24" s="80" t="str">
        <f>Sheet2!A23</f>
        <v>29</v>
      </c>
      <c r="C24" s="92" t="str">
        <f>Sheet2!B23</f>
        <v>2018</v>
      </c>
      <c r="D24" s="92" t="str">
        <f>Sheet2!C23</f>
        <v>Biljana</v>
      </c>
      <c r="E24" s="92" t="str">
        <f>Sheet2!D23</f>
        <v>Knežević</v>
      </c>
      <c r="F24" s="81">
        <v>48.5</v>
      </c>
      <c r="G24" s="82"/>
      <c r="H24" s="82"/>
      <c r="I24" s="89">
        <v>50</v>
      </c>
      <c r="J24" s="90"/>
      <c r="K24" s="89"/>
      <c r="L24" s="83">
        <f t="shared" si="0"/>
        <v>48.5</v>
      </c>
      <c r="M24" s="83">
        <f t="shared" si="1"/>
        <v>50</v>
      </c>
      <c r="N24" s="84">
        <f t="shared" si="2"/>
        <v>98.5</v>
      </c>
      <c r="O24" s="108" t="str">
        <f t="shared" si="3"/>
        <v>A</v>
      </c>
      <c r="P24" s="110"/>
      <c r="Q24" s="111"/>
      <c r="R24" s="111"/>
      <c r="S24" s="111"/>
      <c r="T24" s="111"/>
      <c r="U24" s="111"/>
      <c r="V24" s="111"/>
      <c r="W24" s="111"/>
      <c r="X24" s="110"/>
      <c r="Y24" s="110"/>
      <c r="Z24" s="110"/>
      <c r="AA24" s="110"/>
      <c r="AB24" s="110"/>
      <c r="AC24" s="110"/>
      <c r="AD24" s="110"/>
      <c r="AE24" s="110"/>
      <c r="AF24" s="110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</row>
    <row r="25" spans="1:103" s="20" customFormat="1" ht="15">
      <c r="A25" s="79">
        <v>24</v>
      </c>
      <c r="B25" s="80" t="str">
        <f>Sheet2!A24</f>
        <v>32</v>
      </c>
      <c r="C25" s="92" t="str">
        <f>Sheet2!B24</f>
        <v>2018</v>
      </c>
      <c r="D25" s="92" t="str">
        <f>Sheet2!C24</f>
        <v>Milica</v>
      </c>
      <c r="E25" s="92" t="str">
        <f>Sheet2!D24</f>
        <v>Đonović</v>
      </c>
      <c r="F25" s="81">
        <v>45.5</v>
      </c>
      <c r="G25" s="82"/>
      <c r="H25" s="82"/>
      <c r="I25" s="89">
        <v>36</v>
      </c>
      <c r="J25" s="90"/>
      <c r="K25" s="89"/>
      <c r="L25" s="83">
        <f t="shared" si="0"/>
        <v>45.5</v>
      </c>
      <c r="M25" s="83">
        <f t="shared" si="1"/>
        <v>36</v>
      </c>
      <c r="N25" s="84">
        <f t="shared" si="2"/>
        <v>81.5</v>
      </c>
      <c r="O25" s="85" t="str">
        <f t="shared" si="3"/>
        <v>B</v>
      </c>
      <c r="P25" s="102"/>
      <c r="Q25" s="103"/>
      <c r="R25" s="104"/>
      <c r="S25" s="103"/>
      <c r="T25" s="103"/>
      <c r="U25"/>
      <c r="V25"/>
      <c r="W25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</row>
    <row r="26" spans="1:23" s="20" customFormat="1" ht="15">
      <c r="A26" s="79">
        <v>25</v>
      </c>
      <c r="B26" s="80" t="str">
        <f>Sheet2!A25</f>
        <v>36</v>
      </c>
      <c r="C26" s="92" t="str">
        <f>Sheet2!B25</f>
        <v>2018</v>
      </c>
      <c r="D26" s="92" t="str">
        <f>Sheet2!C25</f>
        <v>Tamara</v>
      </c>
      <c r="E26" s="92" t="str">
        <f>Sheet2!D25</f>
        <v>Ninković</v>
      </c>
      <c r="F26" s="81">
        <v>49</v>
      </c>
      <c r="G26" s="82"/>
      <c r="H26" s="82"/>
      <c r="I26" s="89">
        <v>49</v>
      </c>
      <c r="J26" s="90"/>
      <c r="K26" s="89"/>
      <c r="L26" s="83">
        <f t="shared" si="0"/>
        <v>49</v>
      </c>
      <c r="M26" s="83">
        <f t="shared" si="1"/>
        <v>49</v>
      </c>
      <c r="N26" s="84">
        <f t="shared" si="2"/>
        <v>98</v>
      </c>
      <c r="O26" s="85" t="str">
        <f t="shared" si="3"/>
        <v>A</v>
      </c>
      <c r="P26" s="102"/>
      <c r="Q26" s="103"/>
      <c r="R26" s="104"/>
      <c r="S26" s="103"/>
      <c r="T26" s="103"/>
      <c r="U26"/>
      <c r="V26"/>
      <c r="W26"/>
    </row>
    <row r="27" spans="1:23" s="20" customFormat="1" ht="15">
      <c r="A27" s="79">
        <v>26</v>
      </c>
      <c r="B27" s="80" t="str">
        <f>Sheet2!A26</f>
        <v>37</v>
      </c>
      <c r="C27" s="92" t="str">
        <f>Sheet2!B26</f>
        <v>2018</v>
      </c>
      <c r="D27" s="92" t="str">
        <f>Sheet2!C26</f>
        <v>Filip</v>
      </c>
      <c r="E27" s="92" t="str">
        <f>Sheet2!D26</f>
        <v>Mišurović</v>
      </c>
      <c r="F27" s="81">
        <v>49</v>
      </c>
      <c r="G27" s="82"/>
      <c r="H27" s="82"/>
      <c r="I27" s="89">
        <v>49</v>
      </c>
      <c r="J27" s="90"/>
      <c r="K27" s="89"/>
      <c r="L27" s="83">
        <f t="shared" si="0"/>
        <v>49</v>
      </c>
      <c r="M27" s="83">
        <f t="shared" si="1"/>
        <v>49</v>
      </c>
      <c r="N27" s="84">
        <f t="shared" si="2"/>
        <v>98</v>
      </c>
      <c r="O27" s="85" t="str">
        <f t="shared" si="3"/>
        <v>A</v>
      </c>
      <c r="P27" s="102"/>
      <c r="Q27" s="103"/>
      <c r="R27" s="104"/>
      <c r="S27" s="103"/>
      <c r="T27" s="103"/>
      <c r="U27"/>
      <c r="V27"/>
      <c r="W27"/>
    </row>
    <row r="28" spans="1:23" s="20" customFormat="1" ht="15">
      <c r="A28" s="79">
        <v>27</v>
      </c>
      <c r="B28" s="80" t="str">
        <f>Sheet2!A27</f>
        <v>38</v>
      </c>
      <c r="C28" s="92" t="str">
        <f>Sheet2!B27</f>
        <v>2018</v>
      </c>
      <c r="D28" s="92" t="str">
        <f>Sheet2!C27</f>
        <v>Predrag</v>
      </c>
      <c r="E28" s="92" t="str">
        <f>Sheet2!D27</f>
        <v>Delibašić</v>
      </c>
      <c r="F28" s="81">
        <v>49.5</v>
      </c>
      <c r="G28" s="82"/>
      <c r="H28" s="82"/>
      <c r="I28" s="89">
        <v>50</v>
      </c>
      <c r="J28" s="90"/>
      <c r="K28" s="89"/>
      <c r="L28" s="83">
        <f t="shared" si="0"/>
        <v>49.5</v>
      </c>
      <c r="M28" s="83">
        <f t="shared" si="1"/>
        <v>50</v>
      </c>
      <c r="N28" s="84">
        <f t="shared" si="2"/>
        <v>99.5</v>
      </c>
      <c r="O28" s="85" t="str">
        <f t="shared" si="3"/>
        <v>A</v>
      </c>
      <c r="P28" s="102"/>
      <c r="Q28" s="103"/>
      <c r="R28" s="104"/>
      <c r="S28" s="103"/>
      <c r="T28" s="103"/>
      <c r="U28"/>
      <c r="V28"/>
      <c r="W28"/>
    </row>
    <row r="29" spans="1:23" s="20" customFormat="1" ht="15">
      <c r="A29" s="79">
        <v>28</v>
      </c>
      <c r="B29" s="80" t="str">
        <f>Sheet2!A28</f>
        <v>40</v>
      </c>
      <c r="C29" s="92" t="str">
        <f>Sheet2!B28</f>
        <v>2018</v>
      </c>
      <c r="D29" s="92" t="str">
        <f>Sheet2!C28</f>
        <v>Saša</v>
      </c>
      <c r="E29" s="92" t="str">
        <f>Sheet2!D28</f>
        <v>Nikolić</v>
      </c>
      <c r="F29" s="81">
        <v>47.5</v>
      </c>
      <c r="G29" s="82"/>
      <c r="H29" s="82"/>
      <c r="I29" s="89">
        <v>50</v>
      </c>
      <c r="J29" s="90"/>
      <c r="K29" s="89"/>
      <c r="L29" s="83">
        <f t="shared" si="0"/>
        <v>47.5</v>
      </c>
      <c r="M29" s="83">
        <f t="shared" si="1"/>
        <v>50</v>
      </c>
      <c r="N29" s="84">
        <f t="shared" si="2"/>
        <v>97.5</v>
      </c>
      <c r="O29" s="85" t="str">
        <f t="shared" si="3"/>
        <v>A</v>
      </c>
      <c r="P29" s="102"/>
      <c r="Q29" s="103"/>
      <c r="R29" s="104"/>
      <c r="S29" s="103"/>
      <c r="T29" s="103"/>
      <c r="U29"/>
      <c r="V29"/>
      <c r="W29"/>
    </row>
    <row r="30" spans="1:23" s="20" customFormat="1" ht="15">
      <c r="A30" s="79">
        <v>29</v>
      </c>
      <c r="B30" s="80" t="str">
        <f>Sheet2!A29</f>
        <v>42</v>
      </c>
      <c r="C30" s="92" t="str">
        <f>Sheet2!B29</f>
        <v>2018</v>
      </c>
      <c r="D30" s="92" t="str">
        <f>Sheet2!C29</f>
        <v>Dejan</v>
      </c>
      <c r="E30" s="92" t="str">
        <f>Sheet2!D29</f>
        <v>Dendić</v>
      </c>
      <c r="F30" s="81">
        <v>41.5</v>
      </c>
      <c r="G30" s="82"/>
      <c r="H30" s="82"/>
      <c r="I30" s="89">
        <v>45</v>
      </c>
      <c r="J30" s="90"/>
      <c r="K30" s="89"/>
      <c r="L30" s="83">
        <f t="shared" si="0"/>
        <v>41.5</v>
      </c>
      <c r="M30" s="83">
        <f t="shared" si="1"/>
        <v>45</v>
      </c>
      <c r="N30" s="84">
        <f t="shared" si="2"/>
        <v>86.5</v>
      </c>
      <c r="O30" s="85" t="str">
        <f t="shared" si="3"/>
        <v>B</v>
      </c>
      <c r="P30" s="102"/>
      <c r="Q30" s="103"/>
      <c r="R30" s="104"/>
      <c r="S30" s="103"/>
      <c r="T30" s="103"/>
      <c r="U30"/>
      <c r="V30"/>
      <c r="W30"/>
    </row>
    <row r="31" spans="1:23" s="20" customFormat="1" ht="15">
      <c r="A31" s="79">
        <v>30</v>
      </c>
      <c r="B31" s="80" t="str">
        <f>Sheet2!A30</f>
        <v>43</v>
      </c>
      <c r="C31" s="92" t="str">
        <f>Sheet2!B30</f>
        <v>2018</v>
      </c>
      <c r="D31" s="92" t="str">
        <f>Sheet2!C30</f>
        <v>Nikola</v>
      </c>
      <c r="E31" s="92" t="str">
        <f>Sheet2!D30</f>
        <v>Vujković</v>
      </c>
      <c r="F31" s="81">
        <v>42</v>
      </c>
      <c r="G31" s="82"/>
      <c r="H31" s="82"/>
      <c r="I31" s="89">
        <v>45</v>
      </c>
      <c r="J31" s="90"/>
      <c r="K31" s="89"/>
      <c r="L31" s="83">
        <f>IF(ISNUMBER(H31),H31,IF(ISNUMBER(G31),G31,F31))</f>
        <v>42</v>
      </c>
      <c r="M31" s="83">
        <f t="shared" si="1"/>
        <v>45</v>
      </c>
      <c r="N31" s="84">
        <f t="shared" si="2"/>
        <v>87</v>
      </c>
      <c r="O31" s="85" t="str">
        <f t="shared" si="3"/>
        <v>B</v>
      </c>
      <c r="P31" s="102"/>
      <c r="Q31" s="103"/>
      <c r="R31" s="104"/>
      <c r="S31" s="103"/>
      <c r="T31" s="103"/>
      <c r="U31"/>
      <c r="V31"/>
      <c r="W31"/>
    </row>
    <row r="32" spans="1:23" s="20" customFormat="1" ht="15">
      <c r="A32" s="79">
        <v>31</v>
      </c>
      <c r="B32" s="80" t="str">
        <f>Sheet2!A31</f>
        <v>44</v>
      </c>
      <c r="C32" s="92" t="str">
        <f>Sheet2!B31</f>
        <v>2018</v>
      </c>
      <c r="D32" s="92" t="str">
        <f>Sheet2!C31</f>
        <v>Nenad</v>
      </c>
      <c r="E32" s="92" t="str">
        <f>Sheet2!D31</f>
        <v>Marojević</v>
      </c>
      <c r="F32" s="81">
        <v>44</v>
      </c>
      <c r="G32" s="82"/>
      <c r="H32" s="82"/>
      <c r="I32" s="89">
        <v>48</v>
      </c>
      <c r="J32" s="90"/>
      <c r="K32" s="89"/>
      <c r="L32" s="83">
        <f t="shared" si="0"/>
        <v>44</v>
      </c>
      <c r="M32" s="83">
        <f t="shared" si="1"/>
        <v>48</v>
      </c>
      <c r="N32" s="84">
        <f t="shared" si="2"/>
        <v>92</v>
      </c>
      <c r="O32" s="85" t="str">
        <f t="shared" si="3"/>
        <v>A</v>
      </c>
      <c r="P32" s="102"/>
      <c r="Q32" s="103"/>
      <c r="R32" s="103"/>
      <c r="S32" s="103"/>
      <c r="T32" s="103"/>
      <c r="U32"/>
      <c r="V32"/>
      <c r="W32"/>
    </row>
    <row r="33" spans="1:23" s="20" customFormat="1" ht="15">
      <c r="A33" s="79">
        <v>32</v>
      </c>
      <c r="B33" s="80" t="str">
        <f>Sheet2!A32</f>
        <v>45</v>
      </c>
      <c r="C33" s="92" t="str">
        <f>Sheet2!B32</f>
        <v>2018</v>
      </c>
      <c r="D33" s="92" t="str">
        <f>Sheet2!C32</f>
        <v>Mirko</v>
      </c>
      <c r="E33" s="92" t="str">
        <f>Sheet2!D32</f>
        <v>Raičević</v>
      </c>
      <c r="F33" s="81">
        <v>49</v>
      </c>
      <c r="G33" s="82"/>
      <c r="H33" s="82"/>
      <c r="I33" s="89">
        <v>48</v>
      </c>
      <c r="J33" s="90"/>
      <c r="K33" s="89"/>
      <c r="L33" s="83">
        <f t="shared" si="0"/>
        <v>49</v>
      </c>
      <c r="M33" s="83">
        <f t="shared" si="1"/>
        <v>48</v>
      </c>
      <c r="N33" s="84">
        <f t="shared" si="2"/>
        <v>97</v>
      </c>
      <c r="O33" s="85" t="str">
        <f t="shared" si="3"/>
        <v>A</v>
      </c>
      <c r="P33" s="102"/>
      <c r="Q33" s="103"/>
      <c r="R33" s="103"/>
      <c r="S33" s="103"/>
      <c r="T33" s="103"/>
      <c r="U33"/>
      <c r="V33"/>
      <c r="W33"/>
    </row>
    <row r="34" spans="1:23" s="20" customFormat="1" ht="15">
      <c r="A34" s="79">
        <v>33</v>
      </c>
      <c r="B34" s="80" t="str">
        <f>Sheet2!A33</f>
        <v>46</v>
      </c>
      <c r="C34" s="92" t="str">
        <f>Sheet2!B33</f>
        <v>2018</v>
      </c>
      <c r="D34" s="92" t="str">
        <f>Sheet2!C33</f>
        <v>Nemanja</v>
      </c>
      <c r="E34" s="92" t="str">
        <f>Sheet2!D33</f>
        <v>Kastratović</v>
      </c>
      <c r="F34" s="81">
        <v>43.5</v>
      </c>
      <c r="G34" s="82"/>
      <c r="H34" s="82"/>
      <c r="I34" s="89">
        <v>45.5</v>
      </c>
      <c r="J34" s="90"/>
      <c r="K34" s="89"/>
      <c r="L34" s="83">
        <f t="shared" si="0"/>
        <v>43.5</v>
      </c>
      <c r="M34" s="83">
        <f t="shared" si="1"/>
        <v>45.5</v>
      </c>
      <c r="N34" s="84">
        <f t="shared" si="2"/>
        <v>89</v>
      </c>
      <c r="O34" s="85" t="str">
        <f t="shared" si="3"/>
        <v>B</v>
      </c>
      <c r="P34" s="102"/>
      <c r="Q34" s="103"/>
      <c r="R34" s="103"/>
      <c r="S34" s="103"/>
      <c r="T34" s="103"/>
      <c r="U34"/>
      <c r="V34"/>
      <c r="W34"/>
    </row>
    <row r="35" spans="1:23" s="20" customFormat="1" ht="15">
      <c r="A35" s="79">
        <v>34</v>
      </c>
      <c r="B35" s="80" t="str">
        <f>Sheet2!A34</f>
        <v>48</v>
      </c>
      <c r="C35" s="92" t="str">
        <f>Sheet2!B34</f>
        <v>2018</v>
      </c>
      <c r="D35" s="92" t="str">
        <f>Sheet2!C34</f>
        <v>Emina</v>
      </c>
      <c r="E35" s="92" t="str">
        <f>Sheet2!D34</f>
        <v>Jahić</v>
      </c>
      <c r="F35" s="81">
        <v>42</v>
      </c>
      <c r="G35" s="82"/>
      <c r="H35" s="82"/>
      <c r="I35" s="89">
        <v>41</v>
      </c>
      <c r="J35" s="90"/>
      <c r="K35" s="89"/>
      <c r="L35" s="83">
        <f t="shared" si="0"/>
        <v>42</v>
      </c>
      <c r="M35" s="83">
        <f t="shared" si="1"/>
        <v>41</v>
      </c>
      <c r="N35" s="84">
        <f t="shared" si="2"/>
        <v>83</v>
      </c>
      <c r="O35" s="85" t="str">
        <f t="shared" si="3"/>
        <v>B</v>
      </c>
      <c r="P35" s="102"/>
      <c r="Q35" s="103"/>
      <c r="R35" s="103"/>
      <c r="S35" s="103"/>
      <c r="T35" s="103"/>
      <c r="U35"/>
      <c r="V35"/>
      <c r="W35"/>
    </row>
    <row r="36" spans="1:23" s="20" customFormat="1" ht="15">
      <c r="A36" s="79">
        <v>35</v>
      </c>
      <c r="B36" s="80" t="str">
        <f>Sheet2!A35</f>
        <v>49</v>
      </c>
      <c r="C36" s="92" t="str">
        <f>Sheet2!B35</f>
        <v>2018</v>
      </c>
      <c r="D36" s="92" t="str">
        <f>Sheet2!C35</f>
        <v>Jovan</v>
      </c>
      <c r="E36" s="92" t="str">
        <f>Sheet2!D35</f>
        <v>Milović</v>
      </c>
      <c r="F36" s="81">
        <v>39</v>
      </c>
      <c r="G36" s="82"/>
      <c r="H36" s="82"/>
      <c r="I36" s="89">
        <v>41</v>
      </c>
      <c r="J36" s="90"/>
      <c r="K36" s="89"/>
      <c r="L36" s="83">
        <f t="shared" si="0"/>
        <v>39</v>
      </c>
      <c r="M36" s="83">
        <f t="shared" si="1"/>
        <v>41</v>
      </c>
      <c r="N36" s="84">
        <f t="shared" si="2"/>
        <v>80</v>
      </c>
      <c r="O36" s="85" t="str">
        <f t="shared" si="3"/>
        <v>B</v>
      </c>
      <c r="P36" s="102"/>
      <c r="Q36" s="103"/>
      <c r="R36" s="105"/>
      <c r="S36" s="103"/>
      <c r="T36" s="103"/>
      <c r="U36"/>
      <c r="V36"/>
      <c r="W36"/>
    </row>
    <row r="37" spans="1:23" s="20" customFormat="1" ht="15">
      <c r="A37" s="79">
        <v>36</v>
      </c>
      <c r="B37" s="80" t="str">
        <f>Sheet2!A36</f>
        <v>53</v>
      </c>
      <c r="C37" s="92" t="str">
        <f>Sheet2!B36</f>
        <v>2018</v>
      </c>
      <c r="D37" s="92" t="str">
        <f>Sheet2!C36</f>
        <v>Igor</v>
      </c>
      <c r="E37" s="92" t="str">
        <f>Sheet2!D36</f>
        <v>Vlahović</v>
      </c>
      <c r="F37" s="81"/>
      <c r="G37" s="82"/>
      <c r="H37" s="82"/>
      <c r="I37" s="89">
        <v>47</v>
      </c>
      <c r="J37" s="90"/>
      <c r="K37" s="89"/>
      <c r="L37" s="83">
        <f t="shared" si="0"/>
        <v>0</v>
      </c>
      <c r="M37" s="83">
        <f t="shared" si="1"/>
        <v>47</v>
      </c>
      <c r="N37" s="84">
        <f t="shared" si="2"/>
        <v>47</v>
      </c>
      <c r="O37" s="85" t="str">
        <f t="shared" si="3"/>
        <v>F</v>
      </c>
      <c r="P37" s="102"/>
      <c r="Q37" s="103"/>
      <c r="R37" s="105"/>
      <c r="S37" s="103"/>
      <c r="T37" s="103"/>
      <c r="U37"/>
      <c r="V37"/>
      <c r="W37"/>
    </row>
    <row r="38" spans="1:23" s="20" customFormat="1" ht="15">
      <c r="A38" s="79">
        <v>37</v>
      </c>
      <c r="B38" s="80" t="str">
        <f>Sheet2!A37</f>
        <v>54</v>
      </c>
      <c r="C38" s="92" t="str">
        <f>Sheet2!B37</f>
        <v>2018</v>
      </c>
      <c r="D38" s="92" t="str">
        <f>Sheet2!C37</f>
        <v>Muhamed</v>
      </c>
      <c r="E38" s="92" t="str">
        <f>Sheet2!D37</f>
        <v>Mehmedović</v>
      </c>
      <c r="F38" s="81"/>
      <c r="G38" s="82"/>
      <c r="H38" s="82"/>
      <c r="I38" s="89">
        <v>43.5</v>
      </c>
      <c r="J38" s="90"/>
      <c r="K38" s="89"/>
      <c r="L38" s="83">
        <f t="shared" si="0"/>
        <v>0</v>
      </c>
      <c r="M38" s="83">
        <f t="shared" si="1"/>
        <v>43.5</v>
      </c>
      <c r="N38" s="84">
        <f t="shared" si="2"/>
        <v>43.5</v>
      </c>
      <c r="O38" s="85" t="str">
        <f t="shared" si="3"/>
        <v>F</v>
      </c>
      <c r="P38" s="102"/>
      <c r="Q38" s="103"/>
      <c r="R38" s="105"/>
      <c r="S38" s="103"/>
      <c r="T38" s="103"/>
      <c r="U38"/>
      <c r="V38"/>
      <c r="W38"/>
    </row>
    <row r="39" spans="1:23" s="20" customFormat="1" ht="15">
      <c r="A39" s="79">
        <v>38</v>
      </c>
      <c r="B39" s="80" t="str">
        <f>Sheet2!A38</f>
        <v>26</v>
      </c>
      <c r="C39" s="92" t="str">
        <f>Sheet2!B38</f>
        <v>2016</v>
      </c>
      <c r="D39" s="92" t="str">
        <f>Sheet2!C38</f>
        <v>Marko</v>
      </c>
      <c r="E39" s="92" t="str">
        <f>Sheet2!D38</f>
        <v>Pavlović</v>
      </c>
      <c r="F39" s="81">
        <v>29.5</v>
      </c>
      <c r="G39" s="82"/>
      <c r="H39" s="82"/>
      <c r="I39" s="89">
        <v>45.5</v>
      </c>
      <c r="J39" s="90"/>
      <c r="K39" s="89"/>
      <c r="L39" s="83">
        <f t="shared" si="0"/>
        <v>29.5</v>
      </c>
      <c r="M39" s="83">
        <f t="shared" si="1"/>
        <v>45.5</v>
      </c>
      <c r="N39" s="84">
        <f t="shared" si="2"/>
        <v>75</v>
      </c>
      <c r="O39" s="85" t="str">
        <f t="shared" si="3"/>
        <v>C</v>
      </c>
      <c r="P39" s="102"/>
      <c r="Q39" s="103"/>
      <c r="R39" s="105"/>
      <c r="S39" s="103"/>
      <c r="T39" s="103"/>
      <c r="U39"/>
      <c r="V39"/>
      <c r="W39"/>
    </row>
    <row r="40" spans="1:23" s="20" customFormat="1" ht="15">
      <c r="A40" s="79">
        <v>39</v>
      </c>
      <c r="B40" s="80" t="str">
        <f>Sheet2!A39</f>
        <v>31</v>
      </c>
      <c r="C40" s="92" t="str">
        <f>Sheet2!B39</f>
        <v>2014</v>
      </c>
      <c r="D40" s="92" t="str">
        <f>Sheet2!C39</f>
        <v>Ilija</v>
      </c>
      <c r="E40" s="92" t="str">
        <f>Sheet2!D39</f>
        <v>Filipović</v>
      </c>
      <c r="F40" s="81"/>
      <c r="G40" s="82"/>
      <c r="H40" s="82"/>
      <c r="I40" s="89"/>
      <c r="J40" s="90"/>
      <c r="K40" s="89"/>
      <c r="L40" s="83">
        <f t="shared" si="0"/>
        <v>0</v>
      </c>
      <c r="M40" s="83">
        <f t="shared" si="1"/>
        <v>0</v>
      </c>
      <c r="N40" s="84">
        <f t="shared" si="2"/>
        <v>0</v>
      </c>
      <c r="O40" s="85" t="str">
        <f t="shared" si="3"/>
        <v>F</v>
      </c>
      <c r="P40" s="102"/>
      <c r="Q40" s="103"/>
      <c r="R40" s="105"/>
      <c r="S40" s="103"/>
      <c r="T40" s="103"/>
      <c r="U40"/>
      <c r="V40"/>
      <c r="W40"/>
    </row>
    <row r="41" spans="17:20" ht="12.75">
      <c r="Q41" s="106"/>
      <c r="R41" s="106"/>
      <c r="S41" s="106"/>
      <c r="T41" s="106"/>
    </row>
    <row r="42" spans="17:20" ht="12.75">
      <c r="Q42" s="106"/>
      <c r="R42" s="106"/>
      <c r="S42" s="106"/>
      <c r="T42" s="106"/>
    </row>
    <row r="43" spans="17:20" ht="12.75">
      <c r="Q43" s="106"/>
      <c r="R43" s="106"/>
      <c r="S43" s="106"/>
      <c r="T43" s="106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</sheetData>
  <sheetProtection/>
  <printOptions horizontalCentered="1"/>
  <pageMargins left="1" right="1" top="1" bottom="1" header="0.5" footer="0.5"/>
  <pageSetup horizontalDpi="600" verticalDpi="600" orientation="landscape" paperSize="9" r:id="rId3"/>
  <headerFooter alignWithMargins="0">
    <oddHeader>&amp;CPage &amp;P&amp;RETR_EE_2012_nakon_promjene_jun_28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50"/>
  <sheetViews>
    <sheetView showZeros="0" zoomScalePageLayoutView="0" workbookViewId="0" topLeftCell="A37">
      <selection activeCell="D8" sqref="D8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10.57421875" style="3" customWidth="1"/>
    <col min="4" max="4" width="11.140625" style="21" customWidth="1"/>
    <col min="5" max="14" width="3.7109375" style="23" customWidth="1"/>
    <col min="15" max="15" width="7.00390625" style="23" customWidth="1"/>
    <col min="16" max="16" width="7.28125" style="24" customWidth="1"/>
    <col min="17" max="17" width="10.00390625" style="5" customWidth="1"/>
    <col min="18" max="18" width="9.140625" style="5" customWidth="1"/>
    <col min="19" max="19" width="9.00390625" style="4" customWidth="1"/>
    <col min="20" max="20" width="7.421875" style="22" bestFit="1" customWidth="1"/>
    <col min="21" max="21" width="15.57421875" style="7" bestFit="1" customWidth="1"/>
    <col min="22" max="16384" width="9.140625" style="2" customWidth="1"/>
  </cols>
  <sheetData>
    <row r="1" spans="1:4" ht="15.75">
      <c r="A1" s="25" t="s">
        <v>99</v>
      </c>
      <c r="B1" s="26"/>
      <c r="C1" s="26"/>
      <c r="D1" s="26"/>
    </row>
    <row r="2" spans="1:4" ht="4.5" customHeight="1">
      <c r="A2" s="26"/>
      <c r="B2" s="26"/>
      <c r="C2" s="26"/>
      <c r="D2" s="26"/>
    </row>
    <row r="3" spans="1:4" ht="15.75">
      <c r="A3" s="27" t="s">
        <v>66</v>
      </c>
      <c r="B3" s="26"/>
      <c r="C3" s="26"/>
      <c r="D3" s="26"/>
    </row>
    <row r="4" spans="1:4" ht="1.5" customHeight="1">
      <c r="A4" s="27"/>
      <c r="B4" s="26"/>
      <c r="C4" s="26"/>
      <c r="D4" s="26"/>
    </row>
    <row r="5" spans="1:4" ht="15.75">
      <c r="A5" s="124" t="s">
        <v>23</v>
      </c>
      <c r="B5" s="124"/>
      <c r="C5" s="87"/>
      <c r="D5" s="27" t="s">
        <v>193</v>
      </c>
    </row>
    <row r="6" spans="1:4" ht="3" customHeight="1">
      <c r="A6" s="26"/>
      <c r="B6" s="26"/>
      <c r="C6" s="26"/>
      <c r="D6" s="26"/>
    </row>
    <row r="7" spans="1:18" ht="15.75">
      <c r="A7" s="124" t="s">
        <v>24</v>
      </c>
      <c r="B7" s="124"/>
      <c r="C7" s="87"/>
      <c r="D7" s="27" t="s">
        <v>194</v>
      </c>
      <c r="Q7" s="37" t="s">
        <v>25</v>
      </c>
      <c r="R7" s="42"/>
    </row>
    <row r="8" spans="1:21" ht="1.5" customHeight="1" thickBot="1">
      <c r="A8" s="28"/>
      <c r="B8" s="28"/>
      <c r="C8" s="28"/>
      <c r="D8" s="28"/>
      <c r="T8" s="59"/>
      <c r="U8" s="60"/>
    </row>
    <row r="9" spans="1:21" s="38" customFormat="1" ht="14.25" customHeight="1">
      <c r="A9" s="125" t="s">
        <v>26</v>
      </c>
      <c r="B9" s="113" t="s">
        <v>27</v>
      </c>
      <c r="C9" s="114" t="s">
        <v>64</v>
      </c>
      <c r="D9" s="115"/>
      <c r="E9" s="113" t="s">
        <v>28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 t="s">
        <v>29</v>
      </c>
      <c r="T9" s="113" t="s">
        <v>30</v>
      </c>
      <c r="U9" s="120"/>
    </row>
    <row r="10" spans="1:21" s="38" customFormat="1" ht="12.75">
      <c r="A10" s="126"/>
      <c r="B10" s="112"/>
      <c r="C10" s="116"/>
      <c r="D10" s="117"/>
      <c r="E10" s="112" t="s">
        <v>31</v>
      </c>
      <c r="F10" s="112"/>
      <c r="G10" s="112"/>
      <c r="H10" s="112"/>
      <c r="I10" s="112"/>
      <c r="J10" s="112" t="s">
        <v>40</v>
      </c>
      <c r="K10" s="112"/>
      <c r="L10" s="112"/>
      <c r="M10" s="112"/>
      <c r="N10" s="112"/>
      <c r="O10" s="112" t="s">
        <v>39</v>
      </c>
      <c r="P10" s="112"/>
      <c r="Q10" s="112" t="s">
        <v>32</v>
      </c>
      <c r="R10" s="112"/>
      <c r="S10" s="112"/>
      <c r="T10" s="112"/>
      <c r="U10" s="121"/>
    </row>
    <row r="11" spans="1:21" s="38" customFormat="1" ht="21" customHeight="1" thickBot="1">
      <c r="A11" s="127"/>
      <c r="B11" s="122"/>
      <c r="C11" s="118"/>
      <c r="D11" s="119"/>
      <c r="E11" s="39" t="s">
        <v>33</v>
      </c>
      <c r="F11" s="39" t="s">
        <v>34</v>
      </c>
      <c r="G11" s="39" t="s">
        <v>35</v>
      </c>
      <c r="H11" s="39" t="s">
        <v>36</v>
      </c>
      <c r="I11" s="39" t="s">
        <v>37</v>
      </c>
      <c r="J11" s="39" t="s">
        <v>33</v>
      </c>
      <c r="K11" s="39" t="s">
        <v>34</v>
      </c>
      <c r="L11" s="39" t="s">
        <v>35</v>
      </c>
      <c r="M11" s="39" t="s">
        <v>36</v>
      </c>
      <c r="N11" s="39" t="s">
        <v>37</v>
      </c>
      <c r="O11" s="39" t="s">
        <v>33</v>
      </c>
      <c r="P11" s="39" t="s">
        <v>34</v>
      </c>
      <c r="Q11" s="39" t="s">
        <v>38</v>
      </c>
      <c r="R11" s="39" t="s">
        <v>19</v>
      </c>
      <c r="S11" s="122"/>
      <c r="T11" s="122"/>
      <c r="U11" s="123"/>
    </row>
    <row r="12" spans="1:21" s="20" customFormat="1" ht="12.75">
      <c r="A12" s="30">
        <v>1</v>
      </c>
      <c r="B12" s="31" t="str">
        <f>Spisak!B2&amp;"/"&amp;Spisak!C2</f>
        <v>1/2018</v>
      </c>
      <c r="C12" s="43" t="str">
        <f>Spisak!D2</f>
        <v>Stevan</v>
      </c>
      <c r="D12" s="43" t="str">
        <f>Spisak!E2</f>
        <v>Martinović</v>
      </c>
      <c r="E12" s="32"/>
      <c r="F12" s="32"/>
      <c r="G12" s="32"/>
      <c r="H12" s="32"/>
      <c r="I12" s="32"/>
      <c r="J12" s="68"/>
      <c r="K12" s="68"/>
      <c r="L12" s="68"/>
      <c r="M12" s="32"/>
      <c r="N12" s="32"/>
      <c r="O12" s="33">
        <f>Spisak!L2</f>
        <v>0</v>
      </c>
      <c r="P12" s="33">
        <f>Spisak!M2</f>
        <v>0</v>
      </c>
      <c r="Q12" s="34">
        <f>Spisak!N2</f>
        <v>0</v>
      </c>
      <c r="R12" s="35"/>
      <c r="S12" s="36">
        <f>Spisak!N2</f>
        <v>0</v>
      </c>
      <c r="T12" s="57" t="str">
        <f>Spisak!O2</f>
        <v>F</v>
      </c>
      <c r="U12" s="58" t="str">
        <f>IF(T12=0,"-",VLOOKUP(T12,Tocjene,2,TRUE))</f>
        <v>(nedovoljan)</v>
      </c>
    </row>
    <row r="13" spans="1:21" s="20" customFormat="1" ht="12.75">
      <c r="A13" s="30">
        <v>2</v>
      </c>
      <c r="B13" s="31" t="str">
        <f>Spisak!B3&amp;"/"&amp;Spisak!C3</f>
        <v>2/2018</v>
      </c>
      <c r="C13" s="43" t="str">
        <f>Spisak!D3</f>
        <v>Boško</v>
      </c>
      <c r="D13" s="43" t="str">
        <f>Spisak!E3</f>
        <v>Kovačević</v>
      </c>
      <c r="E13" s="32"/>
      <c r="F13" s="32"/>
      <c r="G13" s="32"/>
      <c r="H13" s="32"/>
      <c r="I13" s="32"/>
      <c r="J13" s="68"/>
      <c r="K13" s="68"/>
      <c r="L13" s="68"/>
      <c r="M13" s="32"/>
      <c r="N13" s="32"/>
      <c r="O13" s="33">
        <f>Spisak!L3</f>
        <v>46</v>
      </c>
      <c r="P13" s="33">
        <f>Spisak!M3</f>
        <v>48</v>
      </c>
      <c r="Q13" s="34">
        <f>Spisak!N3</f>
        <v>94</v>
      </c>
      <c r="R13" s="35"/>
      <c r="S13" s="36">
        <f>Spisak!N3</f>
        <v>94</v>
      </c>
      <c r="T13" s="57" t="str">
        <f>Spisak!O3</f>
        <v>A</v>
      </c>
      <c r="U13" s="58" t="str">
        <f>IF(T13=0,"-",VLOOKUP(T13,Tocjene,2,TRUE))</f>
        <v>(odličan)</v>
      </c>
    </row>
    <row r="14" spans="1:21" s="20" customFormat="1" ht="12.75">
      <c r="A14" s="30">
        <v>3</v>
      </c>
      <c r="B14" s="31" t="str">
        <f>Spisak!B4&amp;"/"&amp;Spisak!C4</f>
        <v>4/2018</v>
      </c>
      <c r="C14" s="43" t="str">
        <f>Spisak!D4</f>
        <v>Milan</v>
      </c>
      <c r="D14" s="43" t="str">
        <f>Spisak!E4</f>
        <v>Prodanović</v>
      </c>
      <c r="E14" s="32"/>
      <c r="F14" s="32"/>
      <c r="G14" s="32"/>
      <c r="H14" s="32"/>
      <c r="I14" s="32"/>
      <c r="J14" s="68"/>
      <c r="K14" s="68"/>
      <c r="L14" s="68"/>
      <c r="M14" s="32"/>
      <c r="N14" s="32"/>
      <c r="O14" s="33">
        <f>Spisak!L4</f>
        <v>0</v>
      </c>
      <c r="P14" s="33">
        <f>Spisak!M4</f>
        <v>0</v>
      </c>
      <c r="Q14" s="34">
        <f>Spisak!N4</f>
        <v>0</v>
      </c>
      <c r="R14" s="35"/>
      <c r="S14" s="36">
        <f>Spisak!N4</f>
        <v>0</v>
      </c>
      <c r="T14" s="57" t="str">
        <f>Spisak!O4</f>
        <v>F</v>
      </c>
      <c r="U14" s="58" t="str">
        <f>IF(T14=0,"-",VLOOKUP(T14,Tocjene,2,TRUE))</f>
        <v>(nedovoljan)</v>
      </c>
    </row>
    <row r="15" spans="1:21" s="20" customFormat="1" ht="12.75">
      <c r="A15" s="30">
        <v>4</v>
      </c>
      <c r="B15" s="31" t="str">
        <f>Spisak!B5&amp;"/"&amp;Spisak!C5</f>
        <v>5/2018</v>
      </c>
      <c r="C15" s="43" t="str">
        <f>Spisak!D5</f>
        <v>Sara</v>
      </c>
      <c r="D15" s="43" t="str">
        <f>Spisak!E5</f>
        <v>Dragoslavić</v>
      </c>
      <c r="E15" s="32"/>
      <c r="F15" s="32"/>
      <c r="G15" s="32"/>
      <c r="H15" s="32"/>
      <c r="I15" s="32"/>
      <c r="J15" s="68"/>
      <c r="K15" s="68"/>
      <c r="L15" s="68"/>
      <c r="M15" s="32"/>
      <c r="N15" s="32"/>
      <c r="O15" s="33">
        <f>Spisak!L5</f>
        <v>28.5</v>
      </c>
      <c r="P15" s="33">
        <f>Spisak!M5</f>
        <v>45.5</v>
      </c>
      <c r="Q15" s="34">
        <f>Spisak!N5</f>
        <v>74</v>
      </c>
      <c r="R15" s="35"/>
      <c r="S15" s="36">
        <f>Spisak!N5</f>
        <v>74</v>
      </c>
      <c r="T15" s="57" t="str">
        <f>Spisak!O5</f>
        <v>C</v>
      </c>
      <c r="U15" s="58" t="str">
        <f>IF(T15=0,"-",VLOOKUP(T15,Tocjene,2,TRUE))</f>
        <v>(dobar)</v>
      </c>
    </row>
    <row r="16" spans="1:21" s="20" customFormat="1" ht="12.75">
      <c r="A16" s="30">
        <v>5</v>
      </c>
      <c r="B16" s="31" t="str">
        <f>Spisak!B6&amp;"/"&amp;Spisak!C6</f>
        <v>6/2018</v>
      </c>
      <c r="C16" s="43" t="str">
        <f>Spisak!D6</f>
        <v>Vladan</v>
      </c>
      <c r="D16" s="43" t="str">
        <f>Spisak!E6</f>
        <v>Radević</v>
      </c>
      <c r="E16" s="32"/>
      <c r="F16" s="32"/>
      <c r="G16" s="32"/>
      <c r="H16" s="32"/>
      <c r="I16" s="32"/>
      <c r="J16" s="68"/>
      <c r="K16" s="68"/>
      <c r="L16" s="68"/>
      <c r="M16" s="32"/>
      <c r="N16" s="32"/>
      <c r="O16" s="33">
        <f>Spisak!L6</f>
        <v>29.5</v>
      </c>
      <c r="P16" s="33">
        <f>Spisak!M6</f>
        <v>35.5</v>
      </c>
      <c r="Q16" s="34">
        <f>Spisak!N6</f>
        <v>65</v>
      </c>
      <c r="R16" s="35"/>
      <c r="S16" s="36">
        <f>Spisak!N6</f>
        <v>65</v>
      </c>
      <c r="T16" s="57" t="str">
        <f>Spisak!O6</f>
        <v>D</v>
      </c>
      <c r="U16" s="58" t="str">
        <f>IF(T16=0,"-",VLOOKUP(T16,Tocjene,2,TRUE))</f>
        <v>(zadovoljava)</v>
      </c>
    </row>
    <row r="17" spans="1:21" s="20" customFormat="1" ht="12.75">
      <c r="A17" s="30">
        <v>6</v>
      </c>
      <c r="B17" s="31" t="str">
        <f>Spisak!B7&amp;"/"&amp;Spisak!C7</f>
        <v>7/2018</v>
      </c>
      <c r="C17" s="43" t="str">
        <f>Spisak!D7</f>
        <v>Dragana</v>
      </c>
      <c r="D17" s="43" t="str">
        <f>Spisak!E7</f>
        <v>Radulović</v>
      </c>
      <c r="E17" s="32"/>
      <c r="F17" s="32"/>
      <c r="G17" s="32"/>
      <c r="H17" s="32"/>
      <c r="I17" s="32"/>
      <c r="J17" s="68"/>
      <c r="K17" s="68"/>
      <c r="L17" s="68"/>
      <c r="M17" s="32"/>
      <c r="N17" s="32"/>
      <c r="O17" s="33">
        <f>Spisak!L7</f>
        <v>43.5</v>
      </c>
      <c r="P17" s="33">
        <f>Spisak!M7</f>
        <v>49</v>
      </c>
      <c r="Q17" s="34">
        <f>Spisak!N7</f>
        <v>92.5</v>
      </c>
      <c r="R17" s="35"/>
      <c r="S17" s="36">
        <f>Spisak!N7</f>
        <v>92.5</v>
      </c>
      <c r="T17" s="57" t="str">
        <f>Spisak!O7</f>
        <v>A</v>
      </c>
      <c r="U17" s="58" t="str">
        <f>IF(T17=0,"-",VLOOKUP(T17,Tocjene,2,TRUE))</f>
        <v>(odličan)</v>
      </c>
    </row>
    <row r="18" spans="1:21" s="20" customFormat="1" ht="12.75">
      <c r="A18" s="30">
        <v>7</v>
      </c>
      <c r="B18" s="31" t="str">
        <f>Spisak!B8&amp;"/"&amp;Spisak!C8</f>
        <v>8/2018</v>
      </c>
      <c r="C18" s="43" t="str">
        <f>Spisak!D8</f>
        <v>Ivana</v>
      </c>
      <c r="D18" s="43" t="str">
        <f>Spisak!E8</f>
        <v>Radulović</v>
      </c>
      <c r="E18" s="32"/>
      <c r="F18" s="32"/>
      <c r="G18" s="32"/>
      <c r="H18" s="32"/>
      <c r="I18" s="32"/>
      <c r="J18" s="68"/>
      <c r="K18" s="68"/>
      <c r="L18" s="68"/>
      <c r="M18" s="32"/>
      <c r="N18" s="32"/>
      <c r="O18" s="33">
        <f>Spisak!L8</f>
        <v>35.5</v>
      </c>
      <c r="P18" s="33">
        <f>Spisak!M8</f>
        <v>49</v>
      </c>
      <c r="Q18" s="34">
        <f>Spisak!N8</f>
        <v>84.5</v>
      </c>
      <c r="R18" s="35"/>
      <c r="S18" s="36">
        <f>Spisak!N8</f>
        <v>84.5</v>
      </c>
      <c r="T18" s="57" t="str">
        <f>Spisak!O8</f>
        <v>B</v>
      </c>
      <c r="U18" s="58" t="str">
        <f>IF(T18=0,"-",VLOOKUP(T18,Tocjene,2,TRUE))</f>
        <v>(vrlodobar)</v>
      </c>
    </row>
    <row r="19" spans="1:21" s="20" customFormat="1" ht="12.75">
      <c r="A19" s="30">
        <v>8</v>
      </c>
      <c r="B19" s="31" t="str">
        <f>Spisak!B9&amp;"/"&amp;Spisak!C9</f>
        <v>9/2018</v>
      </c>
      <c r="C19" s="43" t="str">
        <f>Spisak!D9</f>
        <v>Anđela</v>
      </c>
      <c r="D19" s="43" t="str">
        <f>Spisak!E9</f>
        <v>Amanović</v>
      </c>
      <c r="E19" s="32"/>
      <c r="F19" s="32"/>
      <c r="G19" s="32"/>
      <c r="H19" s="32"/>
      <c r="I19" s="32"/>
      <c r="J19" s="68"/>
      <c r="K19" s="68"/>
      <c r="L19" s="68"/>
      <c r="M19" s="32"/>
      <c r="N19" s="32"/>
      <c r="O19" s="33">
        <f>Spisak!L9</f>
        <v>44</v>
      </c>
      <c r="P19" s="33">
        <f>Spisak!M9</f>
        <v>49</v>
      </c>
      <c r="Q19" s="34">
        <f>Spisak!N9</f>
        <v>93</v>
      </c>
      <c r="R19" s="35"/>
      <c r="S19" s="36">
        <f>Spisak!N9</f>
        <v>93</v>
      </c>
      <c r="T19" s="57" t="str">
        <f>Spisak!O9</f>
        <v>A</v>
      </c>
      <c r="U19" s="58" t="str">
        <f>IF(T19=0,"-",VLOOKUP(T19,Tocjene,2,TRUE))</f>
        <v>(odličan)</v>
      </c>
    </row>
    <row r="20" spans="1:21" s="20" customFormat="1" ht="12.75">
      <c r="A20" s="30">
        <v>9</v>
      </c>
      <c r="B20" s="31" t="str">
        <f>Spisak!B10&amp;"/"&amp;Spisak!C10</f>
        <v>10/2018</v>
      </c>
      <c r="C20" s="43" t="str">
        <f>Spisak!D10</f>
        <v>Aleksandra</v>
      </c>
      <c r="D20" s="43" t="str">
        <f>Spisak!E10</f>
        <v>Pupavac</v>
      </c>
      <c r="E20" s="32"/>
      <c r="F20" s="32"/>
      <c r="G20" s="32"/>
      <c r="H20" s="32"/>
      <c r="I20" s="32"/>
      <c r="J20" s="68"/>
      <c r="K20" s="68"/>
      <c r="L20" s="68"/>
      <c r="M20" s="32"/>
      <c r="N20" s="32"/>
      <c r="O20" s="33">
        <f>Spisak!L10</f>
        <v>36.5</v>
      </c>
      <c r="P20" s="33">
        <f>Spisak!M10</f>
        <v>49</v>
      </c>
      <c r="Q20" s="34">
        <f>Spisak!N10</f>
        <v>85.5</v>
      </c>
      <c r="R20" s="35"/>
      <c r="S20" s="36">
        <f>Spisak!N10</f>
        <v>85.5</v>
      </c>
      <c r="T20" s="57" t="str">
        <f>Spisak!O10</f>
        <v>B</v>
      </c>
      <c r="U20" s="58" t="str">
        <f>IF(T20=0,"-",VLOOKUP(T20,Tocjene,2,TRUE))</f>
        <v>(vrlodobar)</v>
      </c>
    </row>
    <row r="21" spans="1:21" s="20" customFormat="1" ht="12.75">
      <c r="A21" s="30">
        <v>10</v>
      </c>
      <c r="B21" s="31" t="str">
        <f>Spisak!B11&amp;"/"&amp;Spisak!C11</f>
        <v>11/2018</v>
      </c>
      <c r="C21" s="43" t="str">
        <f>Spisak!D11</f>
        <v>Lazar</v>
      </c>
      <c r="D21" s="43" t="str">
        <f>Spisak!E11</f>
        <v>Dondić</v>
      </c>
      <c r="E21" s="32"/>
      <c r="F21" s="32"/>
      <c r="G21" s="32"/>
      <c r="H21" s="32"/>
      <c r="I21" s="32"/>
      <c r="J21" s="68"/>
      <c r="K21" s="68"/>
      <c r="L21" s="68"/>
      <c r="M21" s="32"/>
      <c r="N21" s="32"/>
      <c r="O21" s="33">
        <f>Spisak!L11</f>
        <v>0</v>
      </c>
      <c r="P21" s="33">
        <f>Spisak!M11</f>
        <v>50</v>
      </c>
      <c r="Q21" s="34">
        <f>Spisak!N11</f>
        <v>50</v>
      </c>
      <c r="R21" s="35"/>
      <c r="S21" s="36">
        <f>Spisak!N11</f>
        <v>50</v>
      </c>
      <c r="T21" s="57" t="str">
        <f>Spisak!O11</f>
        <v>E</v>
      </c>
      <c r="U21" s="58" t="str">
        <f>IF(T21=0,"-",VLOOKUP(T21,Tocjene,2,TRUE))</f>
        <v>(dovoljan)</v>
      </c>
    </row>
    <row r="22" spans="1:21" s="20" customFormat="1" ht="12.75">
      <c r="A22" s="30">
        <v>11</v>
      </c>
      <c r="B22" s="31" t="str">
        <f>Spisak!B12&amp;"/"&amp;Spisak!C12</f>
        <v>12/2018</v>
      </c>
      <c r="C22" s="43" t="str">
        <f>Spisak!D12</f>
        <v>Ana</v>
      </c>
      <c r="D22" s="43" t="str">
        <f>Spisak!E12</f>
        <v>Ajković</v>
      </c>
      <c r="E22" s="32"/>
      <c r="F22" s="32"/>
      <c r="G22" s="32"/>
      <c r="H22" s="32"/>
      <c r="I22" s="32"/>
      <c r="J22" s="68"/>
      <c r="K22" s="68"/>
      <c r="L22" s="68"/>
      <c r="M22" s="32"/>
      <c r="N22" s="32"/>
      <c r="O22" s="33">
        <f>Spisak!L12</f>
        <v>42</v>
      </c>
      <c r="P22" s="33">
        <f>Spisak!M12</f>
        <v>43.5</v>
      </c>
      <c r="Q22" s="34">
        <f>Spisak!N12</f>
        <v>85.5</v>
      </c>
      <c r="R22" s="35"/>
      <c r="S22" s="36">
        <f>Spisak!N12</f>
        <v>85.5</v>
      </c>
      <c r="T22" s="57" t="str">
        <f>Spisak!O12</f>
        <v>B</v>
      </c>
      <c r="U22" s="58" t="str">
        <f>IF(T22=0,"-",VLOOKUP(T22,Tocjene,2,TRUE))</f>
        <v>(vrlodobar)</v>
      </c>
    </row>
    <row r="23" spans="1:21" s="20" customFormat="1" ht="12.75">
      <c r="A23" s="30">
        <v>12</v>
      </c>
      <c r="B23" s="31" t="str">
        <f>Spisak!B13&amp;"/"&amp;Spisak!C13</f>
        <v>13/2018</v>
      </c>
      <c r="C23" s="43" t="str">
        <f>Spisak!D13</f>
        <v>Ena</v>
      </c>
      <c r="D23" s="43" t="str">
        <f>Spisak!E13</f>
        <v>Đapić</v>
      </c>
      <c r="E23" s="32"/>
      <c r="F23" s="32"/>
      <c r="G23" s="32"/>
      <c r="H23" s="32"/>
      <c r="I23" s="32"/>
      <c r="J23" s="68"/>
      <c r="K23" s="68"/>
      <c r="L23" s="68"/>
      <c r="M23" s="32"/>
      <c r="N23" s="32"/>
      <c r="O23" s="33">
        <f>Spisak!L13</f>
        <v>32.5</v>
      </c>
      <c r="P23" s="33">
        <f>Spisak!M13</f>
        <v>50</v>
      </c>
      <c r="Q23" s="34">
        <f>Spisak!N13</f>
        <v>82.5</v>
      </c>
      <c r="R23" s="35"/>
      <c r="S23" s="36">
        <f>Spisak!N13</f>
        <v>82.5</v>
      </c>
      <c r="T23" s="57" t="str">
        <f>Spisak!O13</f>
        <v>B</v>
      </c>
      <c r="U23" s="58" t="str">
        <f>IF(T23=0,"-",VLOOKUP(T23,Tocjene,2,TRUE))</f>
        <v>(vrlodobar)</v>
      </c>
    </row>
    <row r="24" spans="1:21" s="20" customFormat="1" ht="12.75">
      <c r="A24" s="30">
        <v>13</v>
      </c>
      <c r="B24" s="31" t="str">
        <f>Spisak!B14&amp;"/"&amp;Spisak!C14</f>
        <v>14/2018</v>
      </c>
      <c r="C24" s="43" t="str">
        <f>Spisak!D14</f>
        <v>Mitra</v>
      </c>
      <c r="D24" s="43" t="str">
        <f>Spisak!E14</f>
        <v>Kuveljić</v>
      </c>
      <c r="E24" s="32"/>
      <c r="F24" s="32"/>
      <c r="G24" s="32"/>
      <c r="H24" s="32"/>
      <c r="I24" s="32"/>
      <c r="J24" s="68"/>
      <c r="K24" s="68"/>
      <c r="L24" s="68"/>
      <c r="M24" s="32"/>
      <c r="N24" s="32"/>
      <c r="O24" s="33">
        <f>Spisak!L14</f>
        <v>36</v>
      </c>
      <c r="P24" s="33">
        <f>Spisak!M14</f>
        <v>50</v>
      </c>
      <c r="Q24" s="34">
        <f>Spisak!N14</f>
        <v>86</v>
      </c>
      <c r="R24" s="35"/>
      <c r="S24" s="36">
        <f>Spisak!N14</f>
        <v>86</v>
      </c>
      <c r="T24" s="57" t="str">
        <f>Spisak!O14</f>
        <v>B</v>
      </c>
      <c r="U24" s="58" t="str">
        <f>IF(T24=0,"-",VLOOKUP(T24,Tocjene,2,TRUE))</f>
        <v>(vrlodobar)</v>
      </c>
    </row>
    <row r="25" spans="1:21" s="20" customFormat="1" ht="12.75">
      <c r="A25" s="30">
        <v>14</v>
      </c>
      <c r="B25" s="31" t="str">
        <f>Spisak!B15&amp;"/"&amp;Spisak!C15</f>
        <v>15/2018</v>
      </c>
      <c r="C25" s="43" t="str">
        <f>Spisak!D15</f>
        <v>Marina</v>
      </c>
      <c r="D25" s="43" t="str">
        <f>Spisak!E15</f>
        <v>Marunović</v>
      </c>
      <c r="E25" s="32"/>
      <c r="F25" s="32"/>
      <c r="G25" s="32"/>
      <c r="H25" s="32"/>
      <c r="I25" s="32"/>
      <c r="J25" s="68"/>
      <c r="K25" s="68"/>
      <c r="L25" s="68"/>
      <c r="M25" s="32"/>
      <c r="N25" s="32"/>
      <c r="O25" s="33">
        <f>Spisak!L15</f>
        <v>46</v>
      </c>
      <c r="P25" s="33">
        <f>Spisak!M15</f>
        <v>45.5</v>
      </c>
      <c r="Q25" s="34">
        <f>Spisak!N15</f>
        <v>91.5</v>
      </c>
      <c r="R25" s="35"/>
      <c r="S25" s="36">
        <f>Spisak!N15</f>
        <v>91.5</v>
      </c>
      <c r="T25" s="57" t="str">
        <f>Spisak!O15</f>
        <v>A</v>
      </c>
      <c r="U25" s="58" t="str">
        <f>IF(T25=0,"-",VLOOKUP(T25,Tocjene,2,TRUE))</f>
        <v>(odličan)</v>
      </c>
    </row>
    <row r="26" spans="1:21" s="20" customFormat="1" ht="12.75">
      <c r="A26" s="30">
        <v>15</v>
      </c>
      <c r="B26" s="31" t="str">
        <f>Spisak!B16&amp;"/"&amp;Spisak!C16</f>
        <v>16/2018</v>
      </c>
      <c r="C26" s="43" t="str">
        <f>Spisak!D16</f>
        <v>Svetozar</v>
      </c>
      <c r="D26" s="43" t="str">
        <f>Spisak!E16</f>
        <v>Tomović</v>
      </c>
      <c r="E26" s="32"/>
      <c r="F26" s="32"/>
      <c r="G26" s="32"/>
      <c r="H26" s="32"/>
      <c r="I26" s="32"/>
      <c r="J26" s="68"/>
      <c r="K26" s="68"/>
      <c r="L26" s="68"/>
      <c r="M26" s="32"/>
      <c r="N26" s="32"/>
      <c r="O26" s="33">
        <f>Spisak!L16</f>
        <v>49</v>
      </c>
      <c r="P26" s="33">
        <f>Spisak!M16</f>
        <v>47</v>
      </c>
      <c r="Q26" s="34">
        <f>Spisak!N16</f>
        <v>96</v>
      </c>
      <c r="R26" s="35"/>
      <c r="S26" s="36">
        <f>Spisak!N16</f>
        <v>96</v>
      </c>
      <c r="T26" s="57" t="str">
        <f>Spisak!O16</f>
        <v>A</v>
      </c>
      <c r="U26" s="58" t="str">
        <f>IF(T26=0,"-",VLOOKUP(T26,Tocjene,2,TRUE))</f>
        <v>(odličan)</v>
      </c>
    </row>
    <row r="27" spans="1:21" s="20" customFormat="1" ht="12.75">
      <c r="A27" s="30">
        <v>16</v>
      </c>
      <c r="B27" s="31" t="str">
        <f>Spisak!B17&amp;"/"&amp;Spisak!C17</f>
        <v>17/2018</v>
      </c>
      <c r="C27" s="43" t="str">
        <f>Spisak!D17</f>
        <v>Irena</v>
      </c>
      <c r="D27" s="43" t="str">
        <f>Spisak!E17</f>
        <v>Bašanović</v>
      </c>
      <c r="E27" s="32"/>
      <c r="F27" s="32"/>
      <c r="G27" s="32"/>
      <c r="H27" s="32"/>
      <c r="I27" s="32"/>
      <c r="J27" s="68"/>
      <c r="K27" s="68"/>
      <c r="L27" s="68"/>
      <c r="M27" s="32"/>
      <c r="N27" s="32"/>
      <c r="O27" s="33">
        <f>Spisak!L17</f>
        <v>49.5</v>
      </c>
      <c r="P27" s="33">
        <f>Spisak!M17</f>
        <v>47</v>
      </c>
      <c r="Q27" s="34">
        <f>Spisak!N17</f>
        <v>96.5</v>
      </c>
      <c r="R27" s="35"/>
      <c r="S27" s="36">
        <f>Spisak!N17</f>
        <v>96.5</v>
      </c>
      <c r="T27" s="57" t="str">
        <f>Spisak!O17</f>
        <v>A</v>
      </c>
      <c r="U27" s="58" t="str">
        <f>IF(T27=0,"-",VLOOKUP(T27,Tocjene,2,TRUE))</f>
        <v>(odličan)</v>
      </c>
    </row>
    <row r="28" spans="1:21" s="20" customFormat="1" ht="12.75">
      <c r="A28" s="30">
        <v>17</v>
      </c>
      <c r="B28" s="31" t="str">
        <f>Spisak!B18&amp;"/"&amp;Spisak!C18</f>
        <v>18/2018</v>
      </c>
      <c r="C28" s="43" t="str">
        <f>Spisak!D18</f>
        <v>Goran</v>
      </c>
      <c r="D28" s="43" t="str">
        <f>Spisak!E18</f>
        <v>Ćeranić</v>
      </c>
      <c r="E28" s="32"/>
      <c r="F28" s="32"/>
      <c r="G28" s="32"/>
      <c r="H28" s="32"/>
      <c r="I28" s="32"/>
      <c r="J28" s="68"/>
      <c r="K28" s="68"/>
      <c r="L28" s="68"/>
      <c r="M28" s="32"/>
      <c r="N28" s="32"/>
      <c r="O28" s="33">
        <f>Spisak!L18</f>
        <v>32</v>
      </c>
      <c r="P28" s="33">
        <f>Spisak!M18</f>
        <v>41</v>
      </c>
      <c r="Q28" s="34">
        <f>Spisak!N18</f>
        <v>73</v>
      </c>
      <c r="R28" s="35"/>
      <c r="S28" s="36">
        <f>Spisak!N18</f>
        <v>73</v>
      </c>
      <c r="T28" s="57" t="str">
        <f>Spisak!O18</f>
        <v>C</v>
      </c>
      <c r="U28" s="58" t="str">
        <f>IF(T28=0,"-",VLOOKUP(T28,Tocjene,2,TRUE))</f>
        <v>(dobar)</v>
      </c>
    </row>
    <row r="29" spans="1:21" s="20" customFormat="1" ht="12.75">
      <c r="A29" s="30">
        <v>18</v>
      </c>
      <c r="B29" s="31" t="str">
        <f>Spisak!B19&amp;"/"&amp;Spisak!C19</f>
        <v>19/2018</v>
      </c>
      <c r="C29" s="43" t="str">
        <f>Spisak!D19</f>
        <v>Andrija</v>
      </c>
      <c r="D29" s="43" t="str">
        <f>Spisak!E19</f>
        <v>Vujović</v>
      </c>
      <c r="E29" s="32"/>
      <c r="F29" s="32"/>
      <c r="G29" s="32"/>
      <c r="H29" s="32"/>
      <c r="I29" s="32"/>
      <c r="J29" s="68"/>
      <c r="K29" s="68"/>
      <c r="L29" s="68"/>
      <c r="M29" s="32"/>
      <c r="N29" s="32"/>
      <c r="O29" s="33">
        <f>Spisak!L19</f>
        <v>48.5</v>
      </c>
      <c r="P29" s="33">
        <f>Spisak!M19</f>
        <v>48</v>
      </c>
      <c r="Q29" s="34">
        <f>Spisak!N19</f>
        <v>96.5</v>
      </c>
      <c r="R29" s="35"/>
      <c r="S29" s="36">
        <f>Spisak!N19</f>
        <v>96.5</v>
      </c>
      <c r="T29" s="57" t="str">
        <f>Spisak!O19</f>
        <v>A</v>
      </c>
      <c r="U29" s="58" t="str">
        <f>IF(T29=0,"-",VLOOKUP(T29,Tocjene,2,TRUE))</f>
        <v>(odličan)</v>
      </c>
    </row>
    <row r="30" spans="1:21" s="20" customFormat="1" ht="12.75">
      <c r="A30" s="30">
        <v>19</v>
      </c>
      <c r="B30" s="31" t="str">
        <f>Spisak!B20&amp;"/"&amp;Spisak!C20</f>
        <v>20/2018</v>
      </c>
      <c r="C30" s="43" t="str">
        <f>Spisak!D20</f>
        <v>Milovan</v>
      </c>
      <c r="D30" s="43" t="str">
        <f>Spisak!E20</f>
        <v>Lukovac</v>
      </c>
      <c r="E30" s="32"/>
      <c r="F30" s="32"/>
      <c r="G30" s="32"/>
      <c r="H30" s="32"/>
      <c r="I30" s="32"/>
      <c r="J30" s="68"/>
      <c r="K30" s="68"/>
      <c r="L30" s="68"/>
      <c r="M30" s="32"/>
      <c r="N30" s="32"/>
      <c r="O30" s="33">
        <f>Spisak!L20</f>
        <v>34.5</v>
      </c>
      <c r="P30" s="33">
        <f>Spisak!M20</f>
        <v>33</v>
      </c>
      <c r="Q30" s="34">
        <f>Spisak!N20</f>
        <v>67.5</v>
      </c>
      <c r="R30" s="35"/>
      <c r="S30" s="36">
        <f>Spisak!N20</f>
        <v>67.5</v>
      </c>
      <c r="T30" s="57" t="str">
        <f>Spisak!O20</f>
        <v>D</v>
      </c>
      <c r="U30" s="58" t="str">
        <f>IF(T30=0,"-",VLOOKUP(T30,Tocjene,2,TRUE))</f>
        <v>(zadovoljava)</v>
      </c>
    </row>
    <row r="31" spans="1:21" s="20" customFormat="1" ht="12.75">
      <c r="A31" s="30">
        <v>20</v>
      </c>
      <c r="B31" s="31" t="str">
        <f>Spisak!B21&amp;"/"&amp;Spisak!C21</f>
        <v>21/2018</v>
      </c>
      <c r="C31" s="43" t="str">
        <f>Spisak!D21</f>
        <v>Iva</v>
      </c>
      <c r="D31" s="43" t="str">
        <f>Spisak!E21</f>
        <v>Nedović</v>
      </c>
      <c r="E31" s="32"/>
      <c r="F31" s="32"/>
      <c r="G31" s="32"/>
      <c r="H31" s="32"/>
      <c r="I31" s="32"/>
      <c r="J31" s="68"/>
      <c r="K31" s="68"/>
      <c r="L31" s="68"/>
      <c r="M31" s="32"/>
      <c r="N31" s="32"/>
      <c r="O31" s="33">
        <f>Spisak!L21</f>
        <v>43.5</v>
      </c>
      <c r="P31" s="33">
        <f>Spisak!M21</f>
        <v>47</v>
      </c>
      <c r="Q31" s="34">
        <f>Spisak!N21</f>
        <v>90.5</v>
      </c>
      <c r="R31" s="35"/>
      <c r="S31" s="36">
        <f>Spisak!N21</f>
        <v>90.5</v>
      </c>
      <c r="T31" s="57" t="str">
        <f>Spisak!O21</f>
        <v>A</v>
      </c>
      <c r="U31" s="58" t="str">
        <f>IF(T31=0,"-",VLOOKUP(T31,Tocjene,2,TRUE))</f>
        <v>(odličan)</v>
      </c>
    </row>
    <row r="32" spans="1:21" s="20" customFormat="1" ht="12.75">
      <c r="A32" s="30">
        <v>21</v>
      </c>
      <c r="B32" s="31" t="str">
        <f>Spisak!B22&amp;"/"&amp;Spisak!C22</f>
        <v>26/2018</v>
      </c>
      <c r="C32" s="43" t="str">
        <f>Spisak!D22</f>
        <v>Rade</v>
      </c>
      <c r="D32" s="43" t="str">
        <f>Spisak!E22</f>
        <v>Musić</v>
      </c>
      <c r="E32" s="32"/>
      <c r="F32" s="32"/>
      <c r="G32" s="32"/>
      <c r="H32" s="32"/>
      <c r="I32" s="32"/>
      <c r="J32" s="68"/>
      <c r="K32" s="68"/>
      <c r="L32" s="68"/>
      <c r="M32" s="32"/>
      <c r="N32" s="32"/>
      <c r="O32" s="33">
        <f>Spisak!L22</f>
        <v>44.5</v>
      </c>
      <c r="P32" s="33">
        <f>Spisak!M22</f>
        <v>45.5</v>
      </c>
      <c r="Q32" s="34">
        <f>Spisak!N22</f>
        <v>90</v>
      </c>
      <c r="R32" s="35"/>
      <c r="S32" s="36">
        <f>Spisak!N22</f>
        <v>90</v>
      </c>
      <c r="T32" s="57" t="str">
        <f>Spisak!O22</f>
        <v>A</v>
      </c>
      <c r="U32" s="58" t="str">
        <f>IF(T32=0,"-",VLOOKUP(T32,Tocjene,2,TRUE))</f>
        <v>(odličan)</v>
      </c>
    </row>
    <row r="33" spans="1:21" s="20" customFormat="1" ht="12.75">
      <c r="A33" s="30">
        <v>22</v>
      </c>
      <c r="B33" s="31" t="str">
        <f>Spisak!B23&amp;"/"&amp;Spisak!C23</f>
        <v>27/2018</v>
      </c>
      <c r="C33" s="43" t="str">
        <f>Spisak!D23</f>
        <v>Milan</v>
      </c>
      <c r="D33" s="43" t="str">
        <f>Spisak!E23</f>
        <v>Čolović</v>
      </c>
      <c r="E33" s="32"/>
      <c r="F33" s="32"/>
      <c r="G33" s="32"/>
      <c r="H33" s="32"/>
      <c r="I33" s="32"/>
      <c r="J33" s="68"/>
      <c r="K33" s="68"/>
      <c r="L33" s="68"/>
      <c r="M33" s="32"/>
      <c r="N33" s="32"/>
      <c r="O33" s="33">
        <f>Spisak!L23</f>
        <v>42</v>
      </c>
      <c r="P33" s="33">
        <f>Spisak!M23</f>
        <v>41</v>
      </c>
      <c r="Q33" s="34">
        <f>Spisak!N23</f>
        <v>83</v>
      </c>
      <c r="R33" s="35"/>
      <c r="S33" s="36">
        <f>Spisak!N23</f>
        <v>83</v>
      </c>
      <c r="T33" s="57" t="str">
        <f>Spisak!O23</f>
        <v>B</v>
      </c>
      <c r="U33" s="58" t="str">
        <f>IF(T33=0,"-",VLOOKUP(T33,Tocjene,2,TRUE))</f>
        <v>(vrlodobar)</v>
      </c>
    </row>
    <row r="34" spans="1:21" s="20" customFormat="1" ht="12.75">
      <c r="A34" s="30">
        <v>23</v>
      </c>
      <c r="B34" s="31" t="str">
        <f>Spisak!B24&amp;"/"&amp;Spisak!C24</f>
        <v>29/2018</v>
      </c>
      <c r="C34" s="43" t="str">
        <f>Spisak!D24</f>
        <v>Biljana</v>
      </c>
      <c r="D34" s="43" t="str">
        <f>Spisak!E24</f>
        <v>Knežević</v>
      </c>
      <c r="E34" s="32"/>
      <c r="F34" s="32"/>
      <c r="G34" s="32"/>
      <c r="H34" s="32"/>
      <c r="I34" s="32"/>
      <c r="J34" s="68"/>
      <c r="K34" s="68"/>
      <c r="L34" s="68"/>
      <c r="M34" s="32"/>
      <c r="N34" s="32"/>
      <c r="O34" s="33">
        <f>Spisak!L24</f>
        <v>48.5</v>
      </c>
      <c r="P34" s="33">
        <f>Spisak!M24</f>
        <v>50</v>
      </c>
      <c r="Q34" s="34">
        <f>Spisak!N24</f>
        <v>98.5</v>
      </c>
      <c r="R34" s="35"/>
      <c r="S34" s="36">
        <f>Spisak!N24</f>
        <v>98.5</v>
      </c>
      <c r="T34" s="57" t="str">
        <f>Spisak!O24</f>
        <v>A</v>
      </c>
      <c r="U34" s="58" t="str">
        <f>IF(T34=0,"-",VLOOKUP(T34,Tocjene,2,TRUE))</f>
        <v>(odličan)</v>
      </c>
    </row>
    <row r="35" spans="1:21" s="20" customFormat="1" ht="12.75">
      <c r="A35" s="30">
        <v>24</v>
      </c>
      <c r="B35" s="31" t="str">
        <f>Spisak!B25&amp;"/"&amp;Spisak!C25</f>
        <v>32/2018</v>
      </c>
      <c r="C35" s="43" t="str">
        <f>Spisak!D25</f>
        <v>Milica</v>
      </c>
      <c r="D35" s="43" t="str">
        <f>Spisak!E25</f>
        <v>Đonović</v>
      </c>
      <c r="E35" s="32"/>
      <c r="F35" s="32"/>
      <c r="G35" s="32"/>
      <c r="H35" s="32"/>
      <c r="I35" s="32"/>
      <c r="J35" s="68"/>
      <c r="K35" s="68"/>
      <c r="L35" s="68"/>
      <c r="M35" s="32"/>
      <c r="N35" s="32"/>
      <c r="O35" s="33">
        <f>Spisak!L25</f>
        <v>45.5</v>
      </c>
      <c r="P35" s="33">
        <f>Spisak!M25</f>
        <v>36</v>
      </c>
      <c r="Q35" s="34">
        <f>Spisak!N25</f>
        <v>81.5</v>
      </c>
      <c r="R35" s="35"/>
      <c r="S35" s="36">
        <f>Spisak!N25</f>
        <v>81.5</v>
      </c>
      <c r="T35" s="57" t="str">
        <f>Spisak!O25</f>
        <v>B</v>
      </c>
      <c r="U35" s="58" t="str">
        <f>IF(T35=0,"-",VLOOKUP(T35,Tocjene,2,TRUE))</f>
        <v>(vrlodobar)</v>
      </c>
    </row>
    <row r="36" spans="1:21" s="20" customFormat="1" ht="12.75">
      <c r="A36" s="30">
        <v>25</v>
      </c>
      <c r="B36" s="31" t="str">
        <f>Spisak!B26&amp;"/"&amp;Spisak!C26</f>
        <v>36/2018</v>
      </c>
      <c r="C36" s="43" t="str">
        <f>Spisak!D26</f>
        <v>Tamara</v>
      </c>
      <c r="D36" s="43" t="str">
        <f>Spisak!E26</f>
        <v>Ninković</v>
      </c>
      <c r="E36" s="32"/>
      <c r="F36" s="32"/>
      <c r="G36" s="32"/>
      <c r="H36" s="32"/>
      <c r="I36" s="32"/>
      <c r="J36" s="68"/>
      <c r="K36" s="68"/>
      <c r="L36" s="68"/>
      <c r="M36" s="32"/>
      <c r="N36" s="32"/>
      <c r="O36" s="33">
        <f>Spisak!L26</f>
        <v>49</v>
      </c>
      <c r="P36" s="33">
        <f>Spisak!M26</f>
        <v>49</v>
      </c>
      <c r="Q36" s="34">
        <f>Spisak!N26</f>
        <v>98</v>
      </c>
      <c r="R36" s="35"/>
      <c r="S36" s="36">
        <f>Spisak!N26</f>
        <v>98</v>
      </c>
      <c r="T36" s="57" t="str">
        <f>Spisak!O26</f>
        <v>A</v>
      </c>
      <c r="U36" s="58" t="str">
        <f>IF(T36=0,"-",VLOOKUP(T36,Tocjene,2,TRUE))</f>
        <v>(odličan)</v>
      </c>
    </row>
    <row r="37" spans="1:21" s="20" customFormat="1" ht="12.75">
      <c r="A37" s="30">
        <v>26</v>
      </c>
      <c r="B37" s="31" t="str">
        <f>Spisak!B27&amp;"/"&amp;Spisak!C27</f>
        <v>37/2018</v>
      </c>
      <c r="C37" s="43" t="str">
        <f>Spisak!D27</f>
        <v>Filip</v>
      </c>
      <c r="D37" s="43" t="str">
        <f>Spisak!E27</f>
        <v>Mišurović</v>
      </c>
      <c r="E37" s="32"/>
      <c r="F37" s="32"/>
      <c r="G37" s="32"/>
      <c r="H37" s="32"/>
      <c r="I37" s="32"/>
      <c r="J37" s="68"/>
      <c r="K37" s="68"/>
      <c r="L37" s="68"/>
      <c r="M37" s="32"/>
      <c r="N37" s="32"/>
      <c r="O37" s="33">
        <f>Spisak!L27</f>
        <v>49</v>
      </c>
      <c r="P37" s="33">
        <f>Spisak!M27</f>
        <v>49</v>
      </c>
      <c r="Q37" s="34">
        <f>Spisak!N27</f>
        <v>98</v>
      </c>
      <c r="R37" s="35"/>
      <c r="S37" s="36">
        <f>Spisak!N27</f>
        <v>98</v>
      </c>
      <c r="T37" s="57" t="str">
        <f>Spisak!O27</f>
        <v>A</v>
      </c>
      <c r="U37" s="58" t="str">
        <f>IF(T37=0,"-",VLOOKUP(T37,Tocjene,2,TRUE))</f>
        <v>(odličan)</v>
      </c>
    </row>
    <row r="38" spans="1:21" s="20" customFormat="1" ht="12.75">
      <c r="A38" s="30">
        <v>27</v>
      </c>
      <c r="B38" s="31" t="str">
        <f>Spisak!B28&amp;"/"&amp;Spisak!C28</f>
        <v>38/2018</v>
      </c>
      <c r="C38" s="43" t="str">
        <f>Spisak!D28</f>
        <v>Predrag</v>
      </c>
      <c r="D38" s="43" t="str">
        <f>Spisak!E28</f>
        <v>Delibašić</v>
      </c>
      <c r="E38" s="32"/>
      <c r="F38" s="32"/>
      <c r="G38" s="32"/>
      <c r="H38" s="32"/>
      <c r="I38" s="32"/>
      <c r="J38" s="68"/>
      <c r="K38" s="68"/>
      <c r="L38" s="68"/>
      <c r="M38" s="32"/>
      <c r="N38" s="32"/>
      <c r="O38" s="33">
        <f>Spisak!L28</f>
        <v>49.5</v>
      </c>
      <c r="P38" s="33">
        <f>Spisak!M28</f>
        <v>50</v>
      </c>
      <c r="Q38" s="34">
        <f>Spisak!N28</f>
        <v>99.5</v>
      </c>
      <c r="R38" s="35"/>
      <c r="S38" s="36">
        <f>Spisak!N28</f>
        <v>99.5</v>
      </c>
      <c r="T38" s="57" t="str">
        <f>Spisak!O28</f>
        <v>A</v>
      </c>
      <c r="U38" s="58" t="str">
        <f>IF(T38=0,"-",VLOOKUP(T38,Tocjene,2,TRUE))</f>
        <v>(odličan)</v>
      </c>
    </row>
    <row r="39" spans="1:21" s="20" customFormat="1" ht="12.75">
      <c r="A39" s="30">
        <v>28</v>
      </c>
      <c r="B39" s="31" t="str">
        <f>Spisak!B29&amp;"/"&amp;Spisak!C29</f>
        <v>40/2018</v>
      </c>
      <c r="C39" s="43" t="str">
        <f>Spisak!D29</f>
        <v>Saša</v>
      </c>
      <c r="D39" s="43" t="str">
        <f>Spisak!E29</f>
        <v>Nikolić</v>
      </c>
      <c r="E39" s="32"/>
      <c r="F39" s="32"/>
      <c r="G39" s="32"/>
      <c r="H39" s="32"/>
      <c r="I39" s="32"/>
      <c r="J39" s="68"/>
      <c r="K39" s="68"/>
      <c r="L39" s="68"/>
      <c r="M39" s="32"/>
      <c r="N39" s="32"/>
      <c r="O39" s="33">
        <f>Spisak!L29</f>
        <v>47.5</v>
      </c>
      <c r="P39" s="33">
        <f>Spisak!M29</f>
        <v>50</v>
      </c>
      <c r="Q39" s="34">
        <f>Spisak!N29</f>
        <v>97.5</v>
      </c>
      <c r="R39" s="35"/>
      <c r="S39" s="36">
        <f>Spisak!N29</f>
        <v>97.5</v>
      </c>
      <c r="T39" s="57" t="str">
        <f>Spisak!O29</f>
        <v>A</v>
      </c>
      <c r="U39" s="58" t="str">
        <f>IF(T39=0,"-",VLOOKUP(T39,Tocjene,2,TRUE))</f>
        <v>(odličan)</v>
      </c>
    </row>
    <row r="40" spans="1:21" s="20" customFormat="1" ht="12.75">
      <c r="A40" s="30">
        <v>29</v>
      </c>
      <c r="B40" s="31" t="str">
        <f>Spisak!B30&amp;"/"&amp;Spisak!C30</f>
        <v>42/2018</v>
      </c>
      <c r="C40" s="43" t="str">
        <f>Spisak!D30</f>
        <v>Dejan</v>
      </c>
      <c r="D40" s="43" t="str">
        <f>Spisak!E30</f>
        <v>Dendić</v>
      </c>
      <c r="E40" s="32"/>
      <c r="F40" s="32"/>
      <c r="G40" s="32"/>
      <c r="H40" s="32"/>
      <c r="I40" s="32"/>
      <c r="J40" s="68"/>
      <c r="K40" s="68"/>
      <c r="L40" s="68"/>
      <c r="M40" s="32"/>
      <c r="N40" s="32"/>
      <c r="O40" s="33">
        <f>Spisak!L30</f>
        <v>41.5</v>
      </c>
      <c r="P40" s="33">
        <f>Spisak!M30</f>
        <v>45</v>
      </c>
      <c r="Q40" s="34">
        <f>Spisak!N30</f>
        <v>86.5</v>
      </c>
      <c r="R40" s="35"/>
      <c r="S40" s="36">
        <f>Spisak!N30</f>
        <v>86.5</v>
      </c>
      <c r="T40" s="57" t="str">
        <f>Spisak!O30</f>
        <v>B</v>
      </c>
      <c r="U40" s="58" t="str">
        <f>IF(T40=0,"-",VLOOKUP(T40,Tocjene,2,TRUE))</f>
        <v>(vrlodobar)</v>
      </c>
    </row>
    <row r="41" spans="1:21" s="20" customFormat="1" ht="12.75">
      <c r="A41" s="30">
        <v>30</v>
      </c>
      <c r="B41" s="31" t="str">
        <f>Spisak!B31&amp;"/"&amp;Spisak!C31</f>
        <v>43/2018</v>
      </c>
      <c r="C41" s="43" t="str">
        <f>Spisak!D31</f>
        <v>Nikola</v>
      </c>
      <c r="D41" s="43" t="str">
        <f>Spisak!E31</f>
        <v>Vujković</v>
      </c>
      <c r="E41" s="32"/>
      <c r="F41" s="32"/>
      <c r="G41" s="32"/>
      <c r="H41" s="32"/>
      <c r="I41" s="32"/>
      <c r="J41" s="68"/>
      <c r="K41" s="68"/>
      <c r="L41" s="68"/>
      <c r="M41" s="32"/>
      <c r="N41" s="32"/>
      <c r="O41" s="33">
        <f>Spisak!L31</f>
        <v>42</v>
      </c>
      <c r="P41" s="33">
        <f>Spisak!M31</f>
        <v>45</v>
      </c>
      <c r="Q41" s="34">
        <f>Spisak!N31</f>
        <v>87</v>
      </c>
      <c r="R41" s="35"/>
      <c r="S41" s="36">
        <f>Spisak!N31</f>
        <v>87</v>
      </c>
      <c r="T41" s="57" t="str">
        <f>Spisak!O31</f>
        <v>B</v>
      </c>
      <c r="U41" s="58" t="str">
        <f>IF(T41=0,"-",VLOOKUP(T41,Tocjene,2,TRUE))</f>
        <v>(vrlodobar)</v>
      </c>
    </row>
    <row r="42" spans="1:21" s="20" customFormat="1" ht="12.75">
      <c r="A42" s="30">
        <v>31</v>
      </c>
      <c r="B42" s="31" t="str">
        <f>Spisak!B32&amp;"/"&amp;Spisak!C32</f>
        <v>44/2018</v>
      </c>
      <c r="C42" s="43" t="str">
        <f>Spisak!D32</f>
        <v>Nenad</v>
      </c>
      <c r="D42" s="43" t="str">
        <f>Spisak!E32</f>
        <v>Marojević</v>
      </c>
      <c r="E42" s="32"/>
      <c r="F42" s="32"/>
      <c r="G42" s="32"/>
      <c r="H42" s="32"/>
      <c r="I42" s="32"/>
      <c r="J42" s="68"/>
      <c r="K42" s="68"/>
      <c r="L42" s="68"/>
      <c r="M42" s="32"/>
      <c r="N42" s="32"/>
      <c r="O42" s="33">
        <f>Spisak!L32</f>
        <v>44</v>
      </c>
      <c r="P42" s="33">
        <f>Spisak!M32</f>
        <v>48</v>
      </c>
      <c r="Q42" s="34">
        <f>Spisak!N32</f>
        <v>92</v>
      </c>
      <c r="R42" s="35"/>
      <c r="S42" s="36">
        <f>Spisak!N32</f>
        <v>92</v>
      </c>
      <c r="T42" s="57" t="str">
        <f>Spisak!O32</f>
        <v>A</v>
      </c>
      <c r="U42" s="58" t="str">
        <f>IF(T42=0,"-",VLOOKUP(T42,Tocjene,2,TRUE))</f>
        <v>(odličan)</v>
      </c>
    </row>
    <row r="43" spans="1:21" s="20" customFormat="1" ht="12.75">
      <c r="A43" s="30">
        <v>32</v>
      </c>
      <c r="B43" s="31" t="str">
        <f>Spisak!B33&amp;"/"&amp;Spisak!C33</f>
        <v>45/2018</v>
      </c>
      <c r="C43" s="43" t="str">
        <f>Spisak!D33</f>
        <v>Mirko</v>
      </c>
      <c r="D43" s="43" t="str">
        <f>Spisak!E33</f>
        <v>Raičević</v>
      </c>
      <c r="E43" s="32"/>
      <c r="F43" s="32"/>
      <c r="G43" s="32"/>
      <c r="H43" s="32"/>
      <c r="I43" s="32"/>
      <c r="J43" s="68"/>
      <c r="K43" s="68"/>
      <c r="L43" s="68"/>
      <c r="M43" s="32"/>
      <c r="N43" s="32"/>
      <c r="O43" s="33">
        <f>Spisak!L33</f>
        <v>49</v>
      </c>
      <c r="P43" s="33">
        <f>Spisak!M33</f>
        <v>48</v>
      </c>
      <c r="Q43" s="34">
        <f>Spisak!N33</f>
        <v>97</v>
      </c>
      <c r="R43" s="35"/>
      <c r="S43" s="36">
        <f>Spisak!N33</f>
        <v>97</v>
      </c>
      <c r="T43" s="57" t="str">
        <f>Spisak!O33</f>
        <v>A</v>
      </c>
      <c r="U43" s="58" t="str">
        <f>IF(T43=0,"-",VLOOKUP(T43,Tocjene,2,TRUE))</f>
        <v>(odličan)</v>
      </c>
    </row>
    <row r="44" spans="1:21" s="20" customFormat="1" ht="12.75">
      <c r="A44" s="30">
        <v>33</v>
      </c>
      <c r="B44" s="31" t="str">
        <f>Spisak!B34&amp;"/"&amp;Spisak!C34</f>
        <v>46/2018</v>
      </c>
      <c r="C44" s="43" t="str">
        <f>Spisak!D34</f>
        <v>Nemanja</v>
      </c>
      <c r="D44" s="43" t="str">
        <f>Spisak!E34</f>
        <v>Kastratović</v>
      </c>
      <c r="E44" s="32"/>
      <c r="F44" s="32"/>
      <c r="G44" s="32"/>
      <c r="H44" s="32"/>
      <c r="I44" s="32"/>
      <c r="J44" s="68"/>
      <c r="K44" s="68"/>
      <c r="L44" s="68"/>
      <c r="M44" s="32"/>
      <c r="N44" s="32"/>
      <c r="O44" s="33">
        <f>Spisak!L34</f>
        <v>43.5</v>
      </c>
      <c r="P44" s="33">
        <f>Spisak!M34</f>
        <v>45.5</v>
      </c>
      <c r="Q44" s="34">
        <f>Spisak!N34</f>
        <v>89</v>
      </c>
      <c r="R44" s="35"/>
      <c r="S44" s="36">
        <f>Spisak!N34</f>
        <v>89</v>
      </c>
      <c r="T44" s="57" t="str">
        <f>Spisak!O34</f>
        <v>B</v>
      </c>
      <c r="U44" s="58" t="str">
        <f>IF(T44=0,"-",VLOOKUP(T44,Tocjene,2,TRUE))</f>
        <v>(vrlodobar)</v>
      </c>
    </row>
    <row r="45" spans="1:21" s="20" customFormat="1" ht="12.75">
      <c r="A45" s="30">
        <v>34</v>
      </c>
      <c r="B45" s="31" t="str">
        <f>Spisak!B35&amp;"/"&amp;Spisak!C35</f>
        <v>48/2018</v>
      </c>
      <c r="C45" s="43" t="str">
        <f>Spisak!D35</f>
        <v>Emina</v>
      </c>
      <c r="D45" s="43" t="str">
        <f>Spisak!E35</f>
        <v>Jahić</v>
      </c>
      <c r="E45" s="32"/>
      <c r="F45" s="32"/>
      <c r="G45" s="32"/>
      <c r="H45" s="32"/>
      <c r="I45" s="32"/>
      <c r="J45" s="68"/>
      <c r="K45" s="68"/>
      <c r="L45" s="68"/>
      <c r="M45" s="32"/>
      <c r="N45" s="32"/>
      <c r="O45" s="33">
        <f>Spisak!L35</f>
        <v>42</v>
      </c>
      <c r="P45" s="33">
        <f>Spisak!M35</f>
        <v>41</v>
      </c>
      <c r="Q45" s="34">
        <f>Spisak!N35</f>
        <v>83</v>
      </c>
      <c r="R45" s="35"/>
      <c r="S45" s="36">
        <f>Spisak!N35</f>
        <v>83</v>
      </c>
      <c r="T45" s="57" t="str">
        <f>Spisak!O35</f>
        <v>B</v>
      </c>
      <c r="U45" s="58" t="str">
        <f>IF(T45=0,"-",VLOOKUP(T45,Tocjene,2,TRUE))</f>
        <v>(vrlodobar)</v>
      </c>
    </row>
    <row r="46" spans="1:21" s="20" customFormat="1" ht="12.75">
      <c r="A46" s="30">
        <v>35</v>
      </c>
      <c r="B46" s="31" t="str">
        <f>Spisak!B36&amp;"/"&amp;Spisak!C36</f>
        <v>49/2018</v>
      </c>
      <c r="C46" s="43" t="str">
        <f>Spisak!D36</f>
        <v>Jovan</v>
      </c>
      <c r="D46" s="43" t="str">
        <f>Spisak!E36</f>
        <v>Milović</v>
      </c>
      <c r="E46" s="32"/>
      <c r="F46" s="32"/>
      <c r="G46" s="32"/>
      <c r="H46" s="32"/>
      <c r="I46" s="32"/>
      <c r="J46" s="68"/>
      <c r="K46" s="68"/>
      <c r="L46" s="68"/>
      <c r="M46" s="32"/>
      <c r="N46" s="32"/>
      <c r="O46" s="33">
        <f>Spisak!L36</f>
        <v>39</v>
      </c>
      <c r="P46" s="33">
        <f>Spisak!M36</f>
        <v>41</v>
      </c>
      <c r="Q46" s="34">
        <f>Spisak!N36</f>
        <v>80</v>
      </c>
      <c r="R46" s="35"/>
      <c r="S46" s="36">
        <f>Spisak!N36</f>
        <v>80</v>
      </c>
      <c r="T46" s="57" t="str">
        <f>Spisak!O36</f>
        <v>B</v>
      </c>
      <c r="U46" s="58" t="str">
        <f>IF(T46=0,"-",VLOOKUP(T46,Tocjene,2,TRUE))</f>
        <v>(vrlodobar)</v>
      </c>
    </row>
    <row r="47" spans="1:21" s="20" customFormat="1" ht="12.75">
      <c r="A47" s="30">
        <v>36</v>
      </c>
      <c r="B47" s="31" t="str">
        <f>Spisak!B37&amp;"/"&amp;Spisak!C37</f>
        <v>53/2018</v>
      </c>
      <c r="C47" s="43" t="str">
        <f>Spisak!D37</f>
        <v>Igor</v>
      </c>
      <c r="D47" s="43" t="str">
        <f>Spisak!E37</f>
        <v>Vlahović</v>
      </c>
      <c r="E47" s="32"/>
      <c r="F47" s="32"/>
      <c r="G47" s="32"/>
      <c r="H47" s="32"/>
      <c r="I47" s="32"/>
      <c r="J47" s="68"/>
      <c r="K47" s="68"/>
      <c r="L47" s="68"/>
      <c r="M47" s="32"/>
      <c r="N47" s="32"/>
      <c r="O47" s="33">
        <f>Spisak!L37</f>
        <v>0</v>
      </c>
      <c r="P47" s="33">
        <f>Spisak!M37</f>
        <v>47</v>
      </c>
      <c r="Q47" s="34">
        <f>Spisak!N37</f>
        <v>47</v>
      </c>
      <c r="R47" s="35"/>
      <c r="S47" s="36">
        <f>Spisak!N37</f>
        <v>47</v>
      </c>
      <c r="T47" s="57" t="str">
        <f>Spisak!O37</f>
        <v>F</v>
      </c>
      <c r="U47" s="58" t="str">
        <f>IF(T47=0,"-",VLOOKUP(T47,Tocjene,2,TRUE))</f>
        <v>(nedovoljan)</v>
      </c>
    </row>
    <row r="48" spans="1:21" s="20" customFormat="1" ht="12.75">
      <c r="A48" s="30">
        <v>37</v>
      </c>
      <c r="B48" s="31" t="str">
        <f>Spisak!B38&amp;"/"&amp;Spisak!C38</f>
        <v>54/2018</v>
      </c>
      <c r="C48" s="43" t="str">
        <f>Spisak!D38</f>
        <v>Muhamed</v>
      </c>
      <c r="D48" s="43" t="str">
        <f>Spisak!E38</f>
        <v>Mehmedović</v>
      </c>
      <c r="E48" s="32"/>
      <c r="F48" s="32"/>
      <c r="G48" s="32"/>
      <c r="H48" s="32"/>
      <c r="I48" s="32"/>
      <c r="J48" s="68"/>
      <c r="K48" s="68"/>
      <c r="L48" s="68"/>
      <c r="M48" s="32"/>
      <c r="N48" s="32"/>
      <c r="O48" s="33">
        <f>Spisak!L38</f>
        <v>0</v>
      </c>
      <c r="P48" s="33">
        <f>Spisak!M38</f>
        <v>43.5</v>
      </c>
      <c r="Q48" s="34">
        <f>Spisak!N38</f>
        <v>43.5</v>
      </c>
      <c r="R48" s="35"/>
      <c r="S48" s="36">
        <f>Spisak!N38</f>
        <v>43.5</v>
      </c>
      <c r="T48" s="57" t="str">
        <f>Spisak!O38</f>
        <v>F</v>
      </c>
      <c r="U48" s="58" t="str">
        <f>IF(T48=0,"-",VLOOKUP(T48,Tocjene,2,TRUE))</f>
        <v>(nedovoljan)</v>
      </c>
    </row>
    <row r="49" spans="1:21" s="20" customFormat="1" ht="12.75">
      <c r="A49" s="30">
        <v>38</v>
      </c>
      <c r="B49" s="31" t="str">
        <f>Spisak!B39&amp;"/"&amp;Spisak!C39</f>
        <v>26/2016</v>
      </c>
      <c r="C49" s="43" t="str">
        <f>Spisak!D39</f>
        <v>Marko</v>
      </c>
      <c r="D49" s="43" t="str">
        <f>Spisak!E39</f>
        <v>Pavlović</v>
      </c>
      <c r="E49" s="32"/>
      <c r="F49" s="32"/>
      <c r="G49" s="32"/>
      <c r="H49" s="32"/>
      <c r="I49" s="32"/>
      <c r="J49" s="68"/>
      <c r="K49" s="68"/>
      <c r="L49" s="68"/>
      <c r="M49" s="32"/>
      <c r="N49" s="32"/>
      <c r="O49" s="33">
        <f>Spisak!L39</f>
        <v>29.5</v>
      </c>
      <c r="P49" s="33">
        <f>Spisak!M39</f>
        <v>45.5</v>
      </c>
      <c r="Q49" s="34">
        <f>Spisak!N39</f>
        <v>75</v>
      </c>
      <c r="R49" s="35"/>
      <c r="S49" s="36">
        <f>Spisak!N39</f>
        <v>75</v>
      </c>
      <c r="T49" s="57" t="str">
        <f>Spisak!O39</f>
        <v>C</v>
      </c>
      <c r="U49" s="58" t="str">
        <f>IF(T49=0,"-",VLOOKUP(T49,Tocjene,2,TRUE))</f>
        <v>(dobar)</v>
      </c>
    </row>
    <row r="50" spans="1:21" s="20" customFormat="1" ht="12.75">
      <c r="A50" s="30">
        <v>39</v>
      </c>
      <c r="B50" s="31" t="str">
        <f>Spisak!B40&amp;"/"&amp;Spisak!C40</f>
        <v>31/2014</v>
      </c>
      <c r="C50" s="43" t="str">
        <f>Spisak!D40</f>
        <v>Ilija</v>
      </c>
      <c r="D50" s="43" t="str">
        <f>Spisak!E40</f>
        <v>Filipović</v>
      </c>
      <c r="E50" s="32"/>
      <c r="F50" s="32"/>
      <c r="G50" s="32"/>
      <c r="H50" s="32"/>
      <c r="I50" s="32"/>
      <c r="J50" s="68"/>
      <c r="K50" s="68"/>
      <c r="L50" s="68"/>
      <c r="M50" s="32"/>
      <c r="N50" s="32"/>
      <c r="O50" s="33">
        <f>Spisak!L40</f>
        <v>0</v>
      </c>
      <c r="P50" s="33">
        <f>Spisak!M40</f>
        <v>0</v>
      </c>
      <c r="Q50" s="34">
        <f>Spisak!N40</f>
        <v>0</v>
      </c>
      <c r="R50" s="35"/>
      <c r="S50" s="36">
        <f>Spisak!N40</f>
        <v>0</v>
      </c>
      <c r="T50" s="57" t="str">
        <f>Spisak!O40</f>
        <v>F</v>
      </c>
      <c r="U50" s="58" t="str">
        <f>IF(T50=0,"-",VLOOKUP(T50,Tocjene,2,TRUE))</f>
        <v>(nedovoljan)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</sheetData>
  <sheetProtection/>
  <mergeCells count="12">
    <mergeCell ref="A5:B5"/>
    <mergeCell ref="A7:B7"/>
    <mergeCell ref="A9:A11"/>
    <mergeCell ref="B9:B11"/>
    <mergeCell ref="S9:S11"/>
    <mergeCell ref="E10:I10"/>
    <mergeCell ref="Q10:R10"/>
    <mergeCell ref="O10:P10"/>
    <mergeCell ref="J10:N10"/>
    <mergeCell ref="E9:R9"/>
    <mergeCell ref="C9:D11"/>
    <mergeCell ref="T9:U11"/>
  </mergeCells>
  <printOptions horizontalCentered="1"/>
  <pageMargins left="0.3937007874015748" right="0.3937007874015748" top="0.3937007874015748" bottom="0.35433070866141736" header="0.3937007874015748" footer="0.15748031496062992"/>
  <pageSetup horizontalDpi="600" verticalDpi="600" orientation="landscape" paperSize="9" r:id="rId1"/>
  <headerFooter alignWithMargins="0">
    <oddFooter>&amp;RStrana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K57"/>
  <sheetViews>
    <sheetView showZeros="0" zoomScaleSheetLayoutView="100" zoomScalePageLayoutView="0" workbookViewId="0" topLeftCell="A1">
      <selection activeCell="J55" sqref="J55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11.00390625" style="94" customWidth="1"/>
    <col min="4" max="4" width="11.421875" style="99" customWidth="1"/>
    <col min="5" max="5" width="10.00390625" style="23" customWidth="1"/>
    <col min="6" max="6" width="11.00390625" style="23" customWidth="1"/>
    <col min="7" max="7" width="9.00390625" style="23" customWidth="1"/>
    <col min="8" max="8" width="6.7109375" style="23" customWidth="1"/>
    <col min="9" max="9" width="15.57421875" style="23" bestFit="1" customWidth="1"/>
    <col min="10" max="10" width="3.7109375" style="23" customWidth="1"/>
    <col min="11" max="16384" width="9.140625" style="2" customWidth="1"/>
  </cols>
  <sheetData>
    <row r="1" spans="1:4" ht="15.75">
      <c r="A1" s="25" t="s">
        <v>100</v>
      </c>
      <c r="B1" s="26"/>
      <c r="C1" s="26"/>
      <c r="D1" s="95"/>
    </row>
    <row r="2" spans="1:4" ht="13.5" customHeight="1">
      <c r="A2" s="26"/>
      <c r="B2" s="26"/>
      <c r="C2" s="26"/>
      <c r="D2" s="95"/>
    </row>
    <row r="3" spans="1:4" ht="15.75">
      <c r="A3" s="27" t="s">
        <v>66</v>
      </c>
      <c r="B3" s="26"/>
      <c r="C3" s="26"/>
      <c r="D3" s="95"/>
    </row>
    <row r="4" spans="1:4" ht="1.5" customHeight="1">
      <c r="A4" s="27"/>
      <c r="B4" s="26"/>
      <c r="C4" s="26"/>
      <c r="D4" s="95"/>
    </row>
    <row r="5" spans="1:10" s="29" customFormat="1" ht="15.75">
      <c r="A5" s="130" t="s">
        <v>23</v>
      </c>
      <c r="B5" s="130"/>
      <c r="C5" s="41"/>
      <c r="D5" s="96" t="s">
        <v>193</v>
      </c>
      <c r="E5" s="23"/>
      <c r="F5" s="23"/>
      <c r="G5" s="23"/>
      <c r="H5" s="23"/>
      <c r="I5" s="23"/>
      <c r="J5" s="23"/>
    </row>
    <row r="6" spans="1:10" s="29" customFormat="1" ht="10.5" customHeight="1">
      <c r="A6" s="41"/>
      <c r="B6" s="41"/>
      <c r="C6" s="41"/>
      <c r="D6" s="97"/>
      <c r="E6" s="23"/>
      <c r="F6" s="23"/>
      <c r="G6" s="23"/>
      <c r="H6" s="66"/>
      <c r="I6" s="23"/>
      <c r="J6" s="23"/>
    </row>
    <row r="7" spans="1:10" s="29" customFormat="1" ht="20.25" customHeight="1" thickBot="1">
      <c r="A7" s="131" t="s">
        <v>24</v>
      </c>
      <c r="B7" s="131"/>
      <c r="C7" s="91"/>
      <c r="D7" s="96" t="s">
        <v>194</v>
      </c>
      <c r="E7" s="69"/>
      <c r="F7" s="23"/>
      <c r="G7" s="23"/>
      <c r="H7" s="65"/>
      <c r="I7" s="63" t="s">
        <v>65</v>
      </c>
      <c r="J7" s="23"/>
    </row>
    <row r="8" spans="1:4" ht="1.5" customHeight="1" hidden="1" thickBot="1">
      <c r="A8" s="28"/>
      <c r="B8" s="28"/>
      <c r="C8" s="28"/>
      <c r="D8" s="98"/>
    </row>
    <row r="9" spans="1:9" s="40" customFormat="1" ht="15" customHeight="1">
      <c r="A9" s="125" t="s">
        <v>26</v>
      </c>
      <c r="B9" s="113" t="s">
        <v>27</v>
      </c>
      <c r="C9" s="114" t="s">
        <v>64</v>
      </c>
      <c r="D9" s="115"/>
      <c r="E9" s="114" t="s">
        <v>43</v>
      </c>
      <c r="F9" s="132"/>
      <c r="G9" s="113" t="s">
        <v>29</v>
      </c>
      <c r="H9" s="112" t="s">
        <v>30</v>
      </c>
      <c r="I9" s="121"/>
    </row>
    <row r="10" spans="1:9" s="40" customFormat="1" ht="0.75" customHeight="1">
      <c r="A10" s="126"/>
      <c r="B10" s="112"/>
      <c r="C10" s="116"/>
      <c r="D10" s="117"/>
      <c r="E10" s="133"/>
      <c r="F10" s="134"/>
      <c r="G10" s="112"/>
      <c r="H10" s="112"/>
      <c r="I10" s="121"/>
    </row>
    <row r="11" spans="1:9" s="40" customFormat="1" ht="37.5" customHeight="1" thickBot="1">
      <c r="A11" s="127"/>
      <c r="B11" s="122"/>
      <c r="C11" s="118"/>
      <c r="D11" s="119"/>
      <c r="E11" s="39" t="s">
        <v>41</v>
      </c>
      <c r="F11" s="39" t="s">
        <v>42</v>
      </c>
      <c r="G11" s="122"/>
      <c r="H11" s="128"/>
      <c r="I11" s="129"/>
    </row>
    <row r="12" spans="1:9" s="51" customFormat="1" ht="16.5" customHeight="1">
      <c r="A12" s="46">
        <v>1</v>
      </c>
      <c r="B12" s="47" t="str">
        <f>Spisak!B2&amp;"/"&amp;Spisak!C2</f>
        <v>1/2018</v>
      </c>
      <c r="C12" s="93" t="str">
        <f>Spisak!D2</f>
        <v>Stevan</v>
      </c>
      <c r="D12" s="48" t="str">
        <f>Spisak!E2</f>
        <v>Martinović</v>
      </c>
      <c r="E12" s="49">
        <f>Spisak!L2</f>
        <v>0</v>
      </c>
      <c r="F12" s="49">
        <f>Spisak!M2</f>
        <v>0</v>
      </c>
      <c r="G12" s="50">
        <f>Spisak!N2</f>
        <v>0</v>
      </c>
      <c r="H12" s="61" t="str">
        <f>Spisak!O2</f>
        <v>F</v>
      </c>
      <c r="I12" s="62" t="str">
        <f>IF(H12=0,"-",VLOOKUP(H12,Tocjene,2,TRUE))</f>
        <v>(nedovoljan)</v>
      </c>
    </row>
    <row r="13" spans="1:9" s="51" customFormat="1" ht="16.5" customHeight="1">
      <c r="A13" s="46">
        <v>2</v>
      </c>
      <c r="B13" s="47" t="str">
        <f>Spisak!B3&amp;"/"&amp;Spisak!C3</f>
        <v>2/2018</v>
      </c>
      <c r="C13" s="93" t="str">
        <f>Spisak!D3</f>
        <v>Boško</v>
      </c>
      <c r="D13" s="48" t="str">
        <f>Spisak!E3</f>
        <v>Kovačević</v>
      </c>
      <c r="E13" s="49">
        <f>Spisak!L3</f>
        <v>46</v>
      </c>
      <c r="F13" s="49">
        <f>Spisak!M3</f>
        <v>48</v>
      </c>
      <c r="G13" s="50">
        <f>Spisak!N3</f>
        <v>94</v>
      </c>
      <c r="H13" s="61" t="str">
        <f>Spisak!O3</f>
        <v>A</v>
      </c>
      <c r="I13" s="62" t="str">
        <f aca="true" t="shared" si="0" ref="I13:I50">IF(H13=0,"-",VLOOKUP(H13,Tocjene,2,TRUE))</f>
        <v>(odličan)</v>
      </c>
    </row>
    <row r="14" spans="1:9" s="51" customFormat="1" ht="16.5" customHeight="1">
      <c r="A14" s="46">
        <v>3</v>
      </c>
      <c r="B14" s="47" t="str">
        <f>Spisak!B4&amp;"/"&amp;Spisak!C4</f>
        <v>4/2018</v>
      </c>
      <c r="C14" s="93" t="str">
        <f>Spisak!D4</f>
        <v>Milan</v>
      </c>
      <c r="D14" s="48" t="str">
        <f>Spisak!E4</f>
        <v>Prodanović</v>
      </c>
      <c r="E14" s="49">
        <f>Spisak!L4</f>
        <v>0</v>
      </c>
      <c r="F14" s="49">
        <f>Spisak!M4</f>
        <v>0</v>
      </c>
      <c r="G14" s="50">
        <f>Spisak!N4</f>
        <v>0</v>
      </c>
      <c r="H14" s="61" t="str">
        <f>Spisak!O4</f>
        <v>F</v>
      </c>
      <c r="I14" s="62" t="str">
        <f t="shared" si="0"/>
        <v>(nedovoljan)</v>
      </c>
    </row>
    <row r="15" spans="1:9" s="51" customFormat="1" ht="16.5" customHeight="1">
      <c r="A15" s="46">
        <v>4</v>
      </c>
      <c r="B15" s="47" t="str">
        <f>Spisak!B5&amp;"/"&amp;Spisak!C5</f>
        <v>5/2018</v>
      </c>
      <c r="C15" s="93" t="str">
        <f>Spisak!D5</f>
        <v>Sara</v>
      </c>
      <c r="D15" s="48" t="str">
        <f>Spisak!E5</f>
        <v>Dragoslavić</v>
      </c>
      <c r="E15" s="49">
        <f>Spisak!L5</f>
        <v>28.5</v>
      </c>
      <c r="F15" s="49">
        <f>Spisak!M5</f>
        <v>45.5</v>
      </c>
      <c r="G15" s="50">
        <f>Spisak!N5</f>
        <v>74</v>
      </c>
      <c r="H15" s="61" t="str">
        <f>Spisak!O5</f>
        <v>C</v>
      </c>
      <c r="I15" s="62" t="str">
        <f t="shared" si="0"/>
        <v>(dobar)</v>
      </c>
    </row>
    <row r="16" spans="1:9" s="51" customFormat="1" ht="16.5" customHeight="1">
      <c r="A16" s="46">
        <v>5</v>
      </c>
      <c r="B16" s="47" t="str">
        <f>Spisak!B6&amp;"/"&amp;Spisak!C6</f>
        <v>6/2018</v>
      </c>
      <c r="C16" s="93" t="str">
        <f>Spisak!D6</f>
        <v>Vladan</v>
      </c>
      <c r="D16" s="48" t="str">
        <f>Spisak!E6</f>
        <v>Radević</v>
      </c>
      <c r="E16" s="49">
        <f>Spisak!L6</f>
        <v>29.5</v>
      </c>
      <c r="F16" s="49">
        <f>Spisak!M6</f>
        <v>35.5</v>
      </c>
      <c r="G16" s="50">
        <f>Spisak!N6</f>
        <v>65</v>
      </c>
      <c r="H16" s="61" t="str">
        <f>Spisak!O6</f>
        <v>D</v>
      </c>
      <c r="I16" s="62" t="str">
        <f t="shared" si="0"/>
        <v>(zadovoljava)</v>
      </c>
    </row>
    <row r="17" spans="1:9" s="51" customFormat="1" ht="16.5" customHeight="1">
      <c r="A17" s="46">
        <v>6</v>
      </c>
      <c r="B17" s="47" t="str">
        <f>Spisak!B7&amp;"/"&amp;Spisak!C7</f>
        <v>7/2018</v>
      </c>
      <c r="C17" s="93" t="str">
        <f>Spisak!D7</f>
        <v>Dragana</v>
      </c>
      <c r="D17" s="48" t="str">
        <f>Spisak!E7</f>
        <v>Radulović</v>
      </c>
      <c r="E17" s="49">
        <f>Spisak!L7</f>
        <v>43.5</v>
      </c>
      <c r="F17" s="49">
        <f>Spisak!M7</f>
        <v>49</v>
      </c>
      <c r="G17" s="50">
        <f>Spisak!N7</f>
        <v>92.5</v>
      </c>
      <c r="H17" s="61" t="str">
        <f>Spisak!O7</f>
        <v>A</v>
      </c>
      <c r="I17" s="62" t="str">
        <f t="shared" si="0"/>
        <v>(odličan)</v>
      </c>
    </row>
    <row r="18" spans="1:9" s="51" customFormat="1" ht="16.5" customHeight="1">
      <c r="A18" s="46">
        <v>7</v>
      </c>
      <c r="B18" s="47" t="str">
        <f>Spisak!B8&amp;"/"&amp;Spisak!C8</f>
        <v>8/2018</v>
      </c>
      <c r="C18" s="93" t="str">
        <f>Spisak!D8</f>
        <v>Ivana</v>
      </c>
      <c r="D18" s="48" t="str">
        <f>Spisak!E8</f>
        <v>Radulović</v>
      </c>
      <c r="E18" s="49">
        <f>Spisak!L8</f>
        <v>35.5</v>
      </c>
      <c r="F18" s="49">
        <f>Spisak!M8</f>
        <v>49</v>
      </c>
      <c r="G18" s="50">
        <f>Spisak!N8</f>
        <v>84.5</v>
      </c>
      <c r="H18" s="61" t="str">
        <f>Spisak!O8</f>
        <v>B</v>
      </c>
      <c r="I18" s="62" t="str">
        <f t="shared" si="0"/>
        <v>(vrlodobar)</v>
      </c>
    </row>
    <row r="19" spans="1:9" s="51" customFormat="1" ht="16.5" customHeight="1">
      <c r="A19" s="46">
        <v>8</v>
      </c>
      <c r="B19" s="47" t="str">
        <f>Spisak!B9&amp;"/"&amp;Spisak!C9</f>
        <v>9/2018</v>
      </c>
      <c r="C19" s="93" t="str">
        <f>Spisak!D9</f>
        <v>Anđela</v>
      </c>
      <c r="D19" s="48" t="str">
        <f>Spisak!E9</f>
        <v>Amanović</v>
      </c>
      <c r="E19" s="49">
        <f>Spisak!L9</f>
        <v>44</v>
      </c>
      <c r="F19" s="49">
        <f>Spisak!M9</f>
        <v>49</v>
      </c>
      <c r="G19" s="50">
        <f>Spisak!N9</f>
        <v>93</v>
      </c>
      <c r="H19" s="61" t="str">
        <f>Spisak!O9</f>
        <v>A</v>
      </c>
      <c r="I19" s="62" t="str">
        <f t="shared" si="0"/>
        <v>(odličan)</v>
      </c>
    </row>
    <row r="20" spans="1:9" s="51" customFormat="1" ht="16.5" customHeight="1">
      <c r="A20" s="46">
        <v>9</v>
      </c>
      <c r="B20" s="47" t="str">
        <f>Spisak!B10&amp;"/"&amp;Spisak!C10</f>
        <v>10/2018</v>
      </c>
      <c r="C20" s="93" t="str">
        <f>Spisak!D10</f>
        <v>Aleksandra</v>
      </c>
      <c r="D20" s="48" t="str">
        <f>Spisak!E10</f>
        <v>Pupavac</v>
      </c>
      <c r="E20" s="49">
        <f>Spisak!L10</f>
        <v>36.5</v>
      </c>
      <c r="F20" s="49">
        <f>Spisak!M10</f>
        <v>49</v>
      </c>
      <c r="G20" s="50">
        <f>Spisak!N10</f>
        <v>85.5</v>
      </c>
      <c r="H20" s="61" t="str">
        <f>Spisak!O10</f>
        <v>B</v>
      </c>
      <c r="I20" s="62" t="str">
        <f t="shared" si="0"/>
        <v>(vrlodobar)</v>
      </c>
    </row>
    <row r="21" spans="1:9" s="51" customFormat="1" ht="16.5" customHeight="1">
      <c r="A21" s="46">
        <v>10</v>
      </c>
      <c r="B21" s="47" t="str">
        <f>Spisak!B11&amp;"/"&amp;Spisak!C11</f>
        <v>11/2018</v>
      </c>
      <c r="C21" s="93" t="str">
        <f>Spisak!D11</f>
        <v>Lazar</v>
      </c>
      <c r="D21" s="48" t="str">
        <f>Spisak!E11</f>
        <v>Dondić</v>
      </c>
      <c r="E21" s="49">
        <f>Spisak!L11</f>
        <v>0</v>
      </c>
      <c r="F21" s="49">
        <f>Spisak!M11</f>
        <v>50</v>
      </c>
      <c r="G21" s="50">
        <f>Spisak!N11</f>
        <v>50</v>
      </c>
      <c r="H21" s="61" t="str">
        <f>Spisak!O11</f>
        <v>E</v>
      </c>
      <c r="I21" s="62" t="str">
        <f t="shared" si="0"/>
        <v>(dovoljan)</v>
      </c>
    </row>
    <row r="22" spans="1:9" s="51" customFormat="1" ht="16.5" customHeight="1">
      <c r="A22" s="46">
        <v>11</v>
      </c>
      <c r="B22" s="47" t="str">
        <f>Spisak!B12&amp;"/"&amp;Spisak!C12</f>
        <v>12/2018</v>
      </c>
      <c r="C22" s="93" t="str">
        <f>Spisak!D12</f>
        <v>Ana</v>
      </c>
      <c r="D22" s="48" t="str">
        <f>Spisak!E12</f>
        <v>Ajković</v>
      </c>
      <c r="E22" s="49">
        <f>Spisak!L12</f>
        <v>42</v>
      </c>
      <c r="F22" s="49">
        <f>Spisak!M12</f>
        <v>43.5</v>
      </c>
      <c r="G22" s="50">
        <f>Spisak!N12</f>
        <v>85.5</v>
      </c>
      <c r="H22" s="61" t="str">
        <f>Spisak!O12</f>
        <v>B</v>
      </c>
      <c r="I22" s="62" t="str">
        <f t="shared" si="0"/>
        <v>(vrlodobar)</v>
      </c>
    </row>
    <row r="23" spans="1:9" s="51" customFormat="1" ht="16.5" customHeight="1">
      <c r="A23" s="46">
        <v>12</v>
      </c>
      <c r="B23" s="47" t="str">
        <f>Spisak!B13&amp;"/"&amp;Spisak!C13</f>
        <v>13/2018</v>
      </c>
      <c r="C23" s="93" t="str">
        <f>Spisak!D13</f>
        <v>Ena</v>
      </c>
      <c r="D23" s="48" t="str">
        <f>Spisak!E13</f>
        <v>Đapić</v>
      </c>
      <c r="E23" s="49">
        <f>Spisak!L13</f>
        <v>32.5</v>
      </c>
      <c r="F23" s="49">
        <f>Spisak!M13</f>
        <v>50</v>
      </c>
      <c r="G23" s="50">
        <f>Spisak!N13</f>
        <v>82.5</v>
      </c>
      <c r="H23" s="61" t="str">
        <f>Spisak!O13</f>
        <v>B</v>
      </c>
      <c r="I23" s="62" t="str">
        <f t="shared" si="0"/>
        <v>(vrlodobar)</v>
      </c>
    </row>
    <row r="24" spans="1:9" s="51" customFormat="1" ht="16.5" customHeight="1">
      <c r="A24" s="46">
        <v>13</v>
      </c>
      <c r="B24" s="47" t="str">
        <f>Spisak!B14&amp;"/"&amp;Spisak!C14</f>
        <v>14/2018</v>
      </c>
      <c r="C24" s="93" t="str">
        <f>Spisak!D14</f>
        <v>Mitra</v>
      </c>
      <c r="D24" s="48" t="str">
        <f>Spisak!E14</f>
        <v>Kuveljić</v>
      </c>
      <c r="E24" s="49">
        <f>Spisak!L14</f>
        <v>36</v>
      </c>
      <c r="F24" s="49">
        <f>Spisak!M14</f>
        <v>50</v>
      </c>
      <c r="G24" s="50">
        <f>Spisak!N14</f>
        <v>86</v>
      </c>
      <c r="H24" s="61" t="str">
        <f>Spisak!O14</f>
        <v>B</v>
      </c>
      <c r="I24" s="62" t="str">
        <f t="shared" si="0"/>
        <v>(vrlodobar)</v>
      </c>
    </row>
    <row r="25" spans="1:9" s="51" customFormat="1" ht="16.5" customHeight="1">
      <c r="A25" s="46">
        <v>14</v>
      </c>
      <c r="B25" s="47" t="str">
        <f>Spisak!B15&amp;"/"&amp;Spisak!C15</f>
        <v>15/2018</v>
      </c>
      <c r="C25" s="93" t="str">
        <f>Spisak!D15</f>
        <v>Marina</v>
      </c>
      <c r="D25" s="48" t="str">
        <f>Spisak!E15</f>
        <v>Marunović</v>
      </c>
      <c r="E25" s="49">
        <f>Spisak!L15</f>
        <v>46</v>
      </c>
      <c r="F25" s="49">
        <f>Spisak!M15</f>
        <v>45.5</v>
      </c>
      <c r="G25" s="50">
        <f>Spisak!N15</f>
        <v>91.5</v>
      </c>
      <c r="H25" s="61" t="str">
        <f>Spisak!O15</f>
        <v>A</v>
      </c>
      <c r="I25" s="62" t="str">
        <f t="shared" si="0"/>
        <v>(odličan)</v>
      </c>
    </row>
    <row r="26" spans="1:9" s="51" customFormat="1" ht="16.5" customHeight="1">
      <c r="A26" s="46">
        <v>15</v>
      </c>
      <c r="B26" s="47" t="str">
        <f>Spisak!B16&amp;"/"&amp;Spisak!C16</f>
        <v>16/2018</v>
      </c>
      <c r="C26" s="93" t="str">
        <f>Spisak!D16</f>
        <v>Svetozar</v>
      </c>
      <c r="D26" s="48" t="str">
        <f>Spisak!E16</f>
        <v>Tomović</v>
      </c>
      <c r="E26" s="49">
        <f>Spisak!L16</f>
        <v>49</v>
      </c>
      <c r="F26" s="49">
        <f>Spisak!M16</f>
        <v>47</v>
      </c>
      <c r="G26" s="50">
        <f>Spisak!N16</f>
        <v>96</v>
      </c>
      <c r="H26" s="61" t="str">
        <f>Spisak!O16</f>
        <v>A</v>
      </c>
      <c r="I26" s="62" t="str">
        <f t="shared" si="0"/>
        <v>(odličan)</v>
      </c>
    </row>
    <row r="27" spans="1:9" s="51" customFormat="1" ht="16.5" customHeight="1">
      <c r="A27" s="46">
        <v>16</v>
      </c>
      <c r="B27" s="47" t="str">
        <f>Spisak!B17&amp;"/"&amp;Spisak!C17</f>
        <v>17/2018</v>
      </c>
      <c r="C27" s="93" t="str">
        <f>Spisak!D17</f>
        <v>Irena</v>
      </c>
      <c r="D27" s="48" t="str">
        <f>Spisak!E17</f>
        <v>Bašanović</v>
      </c>
      <c r="E27" s="49">
        <f>Spisak!L17</f>
        <v>49.5</v>
      </c>
      <c r="F27" s="49">
        <f>Spisak!M17</f>
        <v>47</v>
      </c>
      <c r="G27" s="50">
        <f>Spisak!N17</f>
        <v>96.5</v>
      </c>
      <c r="H27" s="61" t="str">
        <f>Spisak!O17</f>
        <v>A</v>
      </c>
      <c r="I27" s="62" t="str">
        <f t="shared" si="0"/>
        <v>(odličan)</v>
      </c>
    </row>
    <row r="28" spans="1:9" s="51" customFormat="1" ht="16.5" customHeight="1">
      <c r="A28" s="46">
        <v>17</v>
      </c>
      <c r="B28" s="47" t="str">
        <f>Spisak!B18&amp;"/"&amp;Spisak!C18</f>
        <v>18/2018</v>
      </c>
      <c r="C28" s="93" t="str">
        <f>Spisak!D18</f>
        <v>Goran</v>
      </c>
      <c r="D28" s="48" t="str">
        <f>Spisak!E18</f>
        <v>Ćeranić</v>
      </c>
      <c r="E28" s="49">
        <f>Spisak!L18</f>
        <v>32</v>
      </c>
      <c r="F28" s="49">
        <f>Spisak!M18</f>
        <v>41</v>
      </c>
      <c r="G28" s="50">
        <f>Spisak!N18</f>
        <v>73</v>
      </c>
      <c r="H28" s="61" t="str">
        <f>Spisak!O18</f>
        <v>C</v>
      </c>
      <c r="I28" s="62" t="str">
        <f t="shared" si="0"/>
        <v>(dobar)</v>
      </c>
    </row>
    <row r="29" spans="1:9" s="51" customFormat="1" ht="16.5" customHeight="1">
      <c r="A29" s="46">
        <v>18</v>
      </c>
      <c r="B29" s="47" t="str">
        <f>Spisak!B19&amp;"/"&amp;Spisak!C19</f>
        <v>19/2018</v>
      </c>
      <c r="C29" s="93" t="str">
        <f>Spisak!D19</f>
        <v>Andrija</v>
      </c>
      <c r="D29" s="48" t="str">
        <f>Spisak!E19</f>
        <v>Vujović</v>
      </c>
      <c r="E29" s="49">
        <f>Spisak!L19</f>
        <v>48.5</v>
      </c>
      <c r="F29" s="49">
        <f>Spisak!M19</f>
        <v>48</v>
      </c>
      <c r="G29" s="50">
        <f>Spisak!N19</f>
        <v>96.5</v>
      </c>
      <c r="H29" s="61" t="str">
        <f>Spisak!O19</f>
        <v>A</v>
      </c>
      <c r="I29" s="62" t="str">
        <f t="shared" si="0"/>
        <v>(odličan)</v>
      </c>
    </row>
    <row r="30" spans="1:9" s="51" customFormat="1" ht="16.5" customHeight="1">
      <c r="A30" s="46">
        <v>19</v>
      </c>
      <c r="B30" s="47" t="str">
        <f>Spisak!B20&amp;"/"&amp;Spisak!C20</f>
        <v>20/2018</v>
      </c>
      <c r="C30" s="93" t="str">
        <f>Spisak!D20</f>
        <v>Milovan</v>
      </c>
      <c r="D30" s="48" t="str">
        <f>Spisak!E20</f>
        <v>Lukovac</v>
      </c>
      <c r="E30" s="49">
        <f>Spisak!L20</f>
        <v>34.5</v>
      </c>
      <c r="F30" s="49">
        <f>Spisak!M20</f>
        <v>33</v>
      </c>
      <c r="G30" s="50">
        <f>Spisak!N20</f>
        <v>67.5</v>
      </c>
      <c r="H30" s="61" t="str">
        <f>Spisak!O20</f>
        <v>D</v>
      </c>
      <c r="I30" s="62" t="str">
        <f t="shared" si="0"/>
        <v>(zadovoljava)</v>
      </c>
    </row>
    <row r="31" spans="1:9" s="51" customFormat="1" ht="16.5" customHeight="1">
      <c r="A31" s="46">
        <v>20</v>
      </c>
      <c r="B31" s="47" t="str">
        <f>Spisak!B21&amp;"/"&amp;Spisak!C21</f>
        <v>21/2018</v>
      </c>
      <c r="C31" s="93" t="str">
        <f>Spisak!D21</f>
        <v>Iva</v>
      </c>
      <c r="D31" s="48" t="str">
        <f>Spisak!E21</f>
        <v>Nedović</v>
      </c>
      <c r="E31" s="49">
        <f>Spisak!L21</f>
        <v>43.5</v>
      </c>
      <c r="F31" s="49">
        <f>Spisak!M21</f>
        <v>47</v>
      </c>
      <c r="G31" s="50">
        <f>Spisak!N21</f>
        <v>90.5</v>
      </c>
      <c r="H31" s="61" t="str">
        <f>Spisak!O21</f>
        <v>A</v>
      </c>
      <c r="I31" s="62" t="str">
        <f t="shared" si="0"/>
        <v>(odličan)</v>
      </c>
    </row>
    <row r="32" spans="1:9" s="51" customFormat="1" ht="16.5" customHeight="1">
      <c r="A32" s="46">
        <v>21</v>
      </c>
      <c r="B32" s="47" t="str">
        <f>Spisak!B22&amp;"/"&amp;Spisak!C22</f>
        <v>26/2018</v>
      </c>
      <c r="C32" s="93" t="str">
        <f>Spisak!D22</f>
        <v>Rade</v>
      </c>
      <c r="D32" s="48" t="str">
        <f>Spisak!E22</f>
        <v>Musić</v>
      </c>
      <c r="E32" s="49">
        <f>Spisak!L22</f>
        <v>44.5</v>
      </c>
      <c r="F32" s="49">
        <f>Spisak!M22</f>
        <v>45.5</v>
      </c>
      <c r="G32" s="50">
        <f>Spisak!N22</f>
        <v>90</v>
      </c>
      <c r="H32" s="61" t="str">
        <f>Spisak!O22</f>
        <v>A</v>
      </c>
      <c r="I32" s="62" t="str">
        <f t="shared" si="0"/>
        <v>(odličan)</v>
      </c>
    </row>
    <row r="33" spans="1:9" s="51" customFormat="1" ht="16.5" customHeight="1">
      <c r="A33" s="46">
        <v>22</v>
      </c>
      <c r="B33" s="47" t="str">
        <f>Spisak!B23&amp;"/"&amp;Spisak!C23</f>
        <v>27/2018</v>
      </c>
      <c r="C33" s="93" t="str">
        <f>Spisak!D23</f>
        <v>Milan</v>
      </c>
      <c r="D33" s="48" t="str">
        <f>Spisak!E23</f>
        <v>Čolović</v>
      </c>
      <c r="E33" s="49">
        <f>Spisak!L23</f>
        <v>42</v>
      </c>
      <c r="F33" s="49">
        <f>Spisak!M23</f>
        <v>41</v>
      </c>
      <c r="G33" s="50">
        <f>Spisak!N23</f>
        <v>83</v>
      </c>
      <c r="H33" s="61" t="str">
        <f>Spisak!O23</f>
        <v>B</v>
      </c>
      <c r="I33" s="62" t="str">
        <f t="shared" si="0"/>
        <v>(vrlodobar)</v>
      </c>
    </row>
    <row r="34" spans="1:9" s="51" customFormat="1" ht="16.5" customHeight="1">
      <c r="A34" s="46">
        <v>23</v>
      </c>
      <c r="B34" s="47" t="str">
        <f>Spisak!B24&amp;"/"&amp;Spisak!C24</f>
        <v>29/2018</v>
      </c>
      <c r="C34" s="93" t="str">
        <f>Spisak!D24</f>
        <v>Biljana</v>
      </c>
      <c r="D34" s="48" t="str">
        <f>Spisak!E24</f>
        <v>Knežević</v>
      </c>
      <c r="E34" s="49">
        <f>Spisak!L24</f>
        <v>48.5</v>
      </c>
      <c r="F34" s="49">
        <f>Spisak!M24</f>
        <v>50</v>
      </c>
      <c r="G34" s="50">
        <f>Spisak!N24</f>
        <v>98.5</v>
      </c>
      <c r="H34" s="61" t="str">
        <f>Spisak!O24</f>
        <v>A</v>
      </c>
      <c r="I34" s="62" t="str">
        <f t="shared" si="0"/>
        <v>(odličan)</v>
      </c>
    </row>
    <row r="35" spans="1:9" s="51" customFormat="1" ht="16.5" customHeight="1">
      <c r="A35" s="46">
        <v>24</v>
      </c>
      <c r="B35" s="47" t="str">
        <f>Spisak!B25&amp;"/"&amp;Spisak!C25</f>
        <v>32/2018</v>
      </c>
      <c r="C35" s="93" t="str">
        <f>Spisak!D25</f>
        <v>Milica</v>
      </c>
      <c r="D35" s="48" t="str">
        <f>Spisak!E25</f>
        <v>Đonović</v>
      </c>
      <c r="E35" s="49">
        <f>Spisak!L25</f>
        <v>45.5</v>
      </c>
      <c r="F35" s="49">
        <f>Spisak!M25</f>
        <v>36</v>
      </c>
      <c r="G35" s="50">
        <f>Spisak!N25</f>
        <v>81.5</v>
      </c>
      <c r="H35" s="61" t="str">
        <f>Spisak!O25</f>
        <v>B</v>
      </c>
      <c r="I35" s="62" t="str">
        <f t="shared" si="0"/>
        <v>(vrlodobar)</v>
      </c>
    </row>
    <row r="36" spans="1:9" s="51" customFormat="1" ht="16.5" customHeight="1">
      <c r="A36" s="46">
        <v>25</v>
      </c>
      <c r="B36" s="47" t="str">
        <f>Spisak!B26&amp;"/"&amp;Spisak!C26</f>
        <v>36/2018</v>
      </c>
      <c r="C36" s="93" t="str">
        <f>Spisak!D26</f>
        <v>Tamara</v>
      </c>
      <c r="D36" s="48" t="str">
        <f>Spisak!E26</f>
        <v>Ninković</v>
      </c>
      <c r="E36" s="49">
        <f>Spisak!L26</f>
        <v>49</v>
      </c>
      <c r="F36" s="49">
        <f>Spisak!M26</f>
        <v>49</v>
      </c>
      <c r="G36" s="50">
        <f>Spisak!N26</f>
        <v>98</v>
      </c>
      <c r="H36" s="61" t="str">
        <f>Spisak!O26</f>
        <v>A</v>
      </c>
      <c r="I36" s="62" t="str">
        <f t="shared" si="0"/>
        <v>(odličan)</v>
      </c>
    </row>
    <row r="37" spans="1:9" s="51" customFormat="1" ht="16.5" customHeight="1">
      <c r="A37" s="46">
        <v>26</v>
      </c>
      <c r="B37" s="47" t="str">
        <f>Spisak!B27&amp;"/"&amp;Spisak!C27</f>
        <v>37/2018</v>
      </c>
      <c r="C37" s="93" t="str">
        <f>Spisak!D27</f>
        <v>Filip</v>
      </c>
      <c r="D37" s="48" t="str">
        <f>Spisak!E27</f>
        <v>Mišurović</v>
      </c>
      <c r="E37" s="49">
        <f>Spisak!L27</f>
        <v>49</v>
      </c>
      <c r="F37" s="49">
        <f>Spisak!M27</f>
        <v>49</v>
      </c>
      <c r="G37" s="50">
        <f>Spisak!N27</f>
        <v>98</v>
      </c>
      <c r="H37" s="61" t="str">
        <f>Spisak!O27</f>
        <v>A</v>
      </c>
      <c r="I37" s="62" t="str">
        <f t="shared" si="0"/>
        <v>(odličan)</v>
      </c>
    </row>
    <row r="38" spans="1:9" s="51" customFormat="1" ht="16.5" customHeight="1">
      <c r="A38" s="46">
        <v>27</v>
      </c>
      <c r="B38" s="47" t="str">
        <f>Spisak!B28&amp;"/"&amp;Spisak!C28</f>
        <v>38/2018</v>
      </c>
      <c r="C38" s="93" t="str">
        <f>Spisak!D28</f>
        <v>Predrag</v>
      </c>
      <c r="D38" s="48" t="str">
        <f>Spisak!E28</f>
        <v>Delibašić</v>
      </c>
      <c r="E38" s="49">
        <f>Spisak!L28</f>
        <v>49.5</v>
      </c>
      <c r="F38" s="49">
        <f>Spisak!M28</f>
        <v>50</v>
      </c>
      <c r="G38" s="50">
        <f>Spisak!N28</f>
        <v>99.5</v>
      </c>
      <c r="H38" s="61" t="str">
        <f>Spisak!O28</f>
        <v>A</v>
      </c>
      <c r="I38" s="62" t="str">
        <f t="shared" si="0"/>
        <v>(odličan)</v>
      </c>
    </row>
    <row r="39" spans="1:9" s="51" customFormat="1" ht="16.5" customHeight="1">
      <c r="A39" s="46">
        <v>28</v>
      </c>
      <c r="B39" s="47" t="str">
        <f>Spisak!B29&amp;"/"&amp;Spisak!C29</f>
        <v>40/2018</v>
      </c>
      <c r="C39" s="93" t="str">
        <f>Spisak!D29</f>
        <v>Saša</v>
      </c>
      <c r="D39" s="48" t="str">
        <f>Spisak!E29</f>
        <v>Nikolić</v>
      </c>
      <c r="E39" s="49">
        <f>Spisak!L29</f>
        <v>47.5</v>
      </c>
      <c r="F39" s="49">
        <f>Spisak!M29</f>
        <v>50</v>
      </c>
      <c r="G39" s="50">
        <f>Spisak!N29</f>
        <v>97.5</v>
      </c>
      <c r="H39" s="61" t="str">
        <f>Spisak!O29</f>
        <v>A</v>
      </c>
      <c r="I39" s="62" t="str">
        <f t="shared" si="0"/>
        <v>(odličan)</v>
      </c>
    </row>
    <row r="40" spans="1:9" s="51" customFormat="1" ht="16.5" customHeight="1">
      <c r="A40" s="46">
        <v>29</v>
      </c>
      <c r="B40" s="47" t="str">
        <f>Spisak!B30&amp;"/"&amp;Spisak!C30</f>
        <v>42/2018</v>
      </c>
      <c r="C40" s="93" t="str">
        <f>Spisak!D30</f>
        <v>Dejan</v>
      </c>
      <c r="D40" s="48" t="str">
        <f>Spisak!E30</f>
        <v>Dendić</v>
      </c>
      <c r="E40" s="49">
        <f>Spisak!L30</f>
        <v>41.5</v>
      </c>
      <c r="F40" s="49">
        <f>Spisak!M30</f>
        <v>45</v>
      </c>
      <c r="G40" s="50">
        <f>Spisak!N30</f>
        <v>86.5</v>
      </c>
      <c r="H40" s="61" t="str">
        <f>Spisak!O30</f>
        <v>B</v>
      </c>
      <c r="I40" s="62" t="str">
        <f t="shared" si="0"/>
        <v>(vrlodobar)</v>
      </c>
    </row>
    <row r="41" spans="1:9" s="51" customFormat="1" ht="16.5" customHeight="1">
      <c r="A41" s="46">
        <v>30</v>
      </c>
      <c r="B41" s="47" t="str">
        <f>Spisak!B31&amp;"/"&amp;Spisak!C31</f>
        <v>43/2018</v>
      </c>
      <c r="C41" s="93" t="str">
        <f>Spisak!D31</f>
        <v>Nikola</v>
      </c>
      <c r="D41" s="48" t="str">
        <f>Spisak!E31</f>
        <v>Vujković</v>
      </c>
      <c r="E41" s="49">
        <f>Spisak!L31</f>
        <v>42</v>
      </c>
      <c r="F41" s="49">
        <f>Spisak!M31</f>
        <v>45</v>
      </c>
      <c r="G41" s="50">
        <f>Spisak!N31</f>
        <v>87</v>
      </c>
      <c r="H41" s="61" t="str">
        <f>Spisak!O31</f>
        <v>B</v>
      </c>
      <c r="I41" s="62" t="str">
        <f t="shared" si="0"/>
        <v>(vrlodobar)</v>
      </c>
    </row>
    <row r="42" spans="1:9" s="51" customFormat="1" ht="16.5" customHeight="1">
      <c r="A42" s="46">
        <v>31</v>
      </c>
      <c r="B42" s="47" t="str">
        <f>Spisak!B32&amp;"/"&amp;Spisak!C32</f>
        <v>44/2018</v>
      </c>
      <c r="C42" s="93" t="str">
        <f>Spisak!D32</f>
        <v>Nenad</v>
      </c>
      <c r="D42" s="48" t="str">
        <f>Spisak!E32</f>
        <v>Marojević</v>
      </c>
      <c r="E42" s="49">
        <f>Spisak!L32</f>
        <v>44</v>
      </c>
      <c r="F42" s="49">
        <f>Spisak!M32</f>
        <v>48</v>
      </c>
      <c r="G42" s="50">
        <f>Spisak!N32</f>
        <v>92</v>
      </c>
      <c r="H42" s="61" t="str">
        <f>Spisak!O32</f>
        <v>A</v>
      </c>
      <c r="I42" s="62" t="str">
        <f t="shared" si="0"/>
        <v>(odličan)</v>
      </c>
    </row>
    <row r="43" spans="1:9" s="51" customFormat="1" ht="16.5" customHeight="1">
      <c r="A43" s="46">
        <v>32</v>
      </c>
      <c r="B43" s="47" t="str">
        <f>Spisak!B33&amp;"/"&amp;Spisak!C33</f>
        <v>45/2018</v>
      </c>
      <c r="C43" s="93" t="str">
        <f>Spisak!D33</f>
        <v>Mirko</v>
      </c>
      <c r="D43" s="48" t="str">
        <f>Spisak!E33</f>
        <v>Raičević</v>
      </c>
      <c r="E43" s="49">
        <f>Spisak!L33</f>
        <v>49</v>
      </c>
      <c r="F43" s="49">
        <f>Spisak!M33</f>
        <v>48</v>
      </c>
      <c r="G43" s="50">
        <f>Spisak!N33</f>
        <v>97</v>
      </c>
      <c r="H43" s="61" t="str">
        <f>Spisak!O33</f>
        <v>A</v>
      </c>
      <c r="I43" s="62" t="str">
        <f t="shared" si="0"/>
        <v>(odličan)</v>
      </c>
    </row>
    <row r="44" spans="1:9" s="51" customFormat="1" ht="16.5" customHeight="1">
      <c r="A44" s="46">
        <v>33</v>
      </c>
      <c r="B44" s="47" t="str">
        <f>Spisak!B34&amp;"/"&amp;Spisak!C34</f>
        <v>46/2018</v>
      </c>
      <c r="C44" s="93" t="str">
        <f>Spisak!D34</f>
        <v>Nemanja</v>
      </c>
      <c r="D44" s="48" t="str">
        <f>Spisak!E34</f>
        <v>Kastratović</v>
      </c>
      <c r="E44" s="49">
        <f>Spisak!L34</f>
        <v>43.5</v>
      </c>
      <c r="F44" s="49">
        <f>Spisak!M34</f>
        <v>45.5</v>
      </c>
      <c r="G44" s="50">
        <f>Spisak!N34</f>
        <v>89</v>
      </c>
      <c r="H44" s="61" t="str">
        <f>Spisak!O34</f>
        <v>B</v>
      </c>
      <c r="I44" s="62" t="str">
        <f t="shared" si="0"/>
        <v>(vrlodobar)</v>
      </c>
    </row>
    <row r="45" spans="1:9" s="51" customFormat="1" ht="16.5" customHeight="1">
      <c r="A45" s="46">
        <v>34</v>
      </c>
      <c r="B45" s="47" t="str">
        <f>Spisak!B35&amp;"/"&amp;Spisak!C35</f>
        <v>48/2018</v>
      </c>
      <c r="C45" s="93" t="str">
        <f>Spisak!D35</f>
        <v>Emina</v>
      </c>
      <c r="D45" s="48" t="str">
        <f>Spisak!E35</f>
        <v>Jahić</v>
      </c>
      <c r="E45" s="49">
        <f>Spisak!L35</f>
        <v>42</v>
      </c>
      <c r="F45" s="49">
        <f>Spisak!M35</f>
        <v>41</v>
      </c>
      <c r="G45" s="50">
        <f>Spisak!N35</f>
        <v>83</v>
      </c>
      <c r="H45" s="61" t="str">
        <f>Spisak!O35</f>
        <v>B</v>
      </c>
      <c r="I45" s="62" t="str">
        <f t="shared" si="0"/>
        <v>(vrlodobar)</v>
      </c>
    </row>
    <row r="46" spans="1:9" s="51" customFormat="1" ht="16.5" customHeight="1">
      <c r="A46" s="46">
        <v>35</v>
      </c>
      <c r="B46" s="47" t="str">
        <f>Spisak!B36&amp;"/"&amp;Spisak!C36</f>
        <v>49/2018</v>
      </c>
      <c r="C46" s="93" t="str">
        <f>Spisak!D36</f>
        <v>Jovan</v>
      </c>
      <c r="D46" s="48" t="str">
        <f>Spisak!E36</f>
        <v>Milović</v>
      </c>
      <c r="E46" s="49">
        <f>Spisak!L36</f>
        <v>39</v>
      </c>
      <c r="F46" s="49">
        <f>Spisak!M36</f>
        <v>41</v>
      </c>
      <c r="G46" s="50">
        <f>Spisak!N36</f>
        <v>80</v>
      </c>
      <c r="H46" s="61" t="str">
        <f>Spisak!O36</f>
        <v>B</v>
      </c>
      <c r="I46" s="62" t="str">
        <f t="shared" si="0"/>
        <v>(vrlodobar)</v>
      </c>
    </row>
    <row r="47" spans="1:9" s="51" customFormat="1" ht="16.5" customHeight="1">
      <c r="A47" s="46">
        <v>36</v>
      </c>
      <c r="B47" s="47" t="str">
        <f>Spisak!B37&amp;"/"&amp;Spisak!C37</f>
        <v>53/2018</v>
      </c>
      <c r="C47" s="93" t="str">
        <f>Spisak!D37</f>
        <v>Igor</v>
      </c>
      <c r="D47" s="48" t="str">
        <f>Spisak!E37</f>
        <v>Vlahović</v>
      </c>
      <c r="E47" s="49">
        <f>Spisak!L37</f>
        <v>0</v>
      </c>
      <c r="F47" s="49">
        <f>Spisak!M37</f>
        <v>47</v>
      </c>
      <c r="G47" s="50">
        <f>Spisak!N37</f>
        <v>47</v>
      </c>
      <c r="H47" s="61" t="str">
        <f>Spisak!O37</f>
        <v>F</v>
      </c>
      <c r="I47" s="62" t="str">
        <f t="shared" si="0"/>
        <v>(nedovoljan)</v>
      </c>
    </row>
    <row r="48" spans="1:9" s="51" customFormat="1" ht="16.5" customHeight="1">
      <c r="A48" s="46">
        <v>37</v>
      </c>
      <c r="B48" s="47" t="str">
        <f>Spisak!B38&amp;"/"&amp;Spisak!C38</f>
        <v>54/2018</v>
      </c>
      <c r="C48" s="93" t="str">
        <f>Spisak!D38</f>
        <v>Muhamed</v>
      </c>
      <c r="D48" s="48" t="str">
        <f>Spisak!E38</f>
        <v>Mehmedović</v>
      </c>
      <c r="E48" s="49">
        <f>Spisak!L38</f>
        <v>0</v>
      </c>
      <c r="F48" s="49">
        <f>Spisak!M38</f>
        <v>43.5</v>
      </c>
      <c r="G48" s="50">
        <f>Spisak!N38</f>
        <v>43.5</v>
      </c>
      <c r="H48" s="61" t="str">
        <f>Spisak!O38</f>
        <v>F</v>
      </c>
      <c r="I48" s="62" t="str">
        <f t="shared" si="0"/>
        <v>(nedovoljan)</v>
      </c>
    </row>
    <row r="49" spans="1:9" s="51" customFormat="1" ht="16.5" customHeight="1">
      <c r="A49" s="46">
        <v>38</v>
      </c>
      <c r="B49" s="47" t="str">
        <f>Spisak!B39&amp;"/"&amp;Spisak!C39</f>
        <v>26/2016</v>
      </c>
      <c r="C49" s="93" t="str">
        <f>Spisak!D39</f>
        <v>Marko</v>
      </c>
      <c r="D49" s="48" t="str">
        <f>Spisak!E39</f>
        <v>Pavlović</v>
      </c>
      <c r="E49" s="49">
        <f>Spisak!L39</f>
        <v>29.5</v>
      </c>
      <c r="F49" s="49">
        <f>Spisak!M39</f>
        <v>45.5</v>
      </c>
      <c r="G49" s="50">
        <f>Spisak!N39</f>
        <v>75</v>
      </c>
      <c r="H49" s="61" t="str">
        <f>Spisak!O39</f>
        <v>C</v>
      </c>
      <c r="I49" s="62" t="str">
        <f t="shared" si="0"/>
        <v>(dobar)</v>
      </c>
    </row>
    <row r="50" spans="1:9" s="51" customFormat="1" ht="16.5" customHeight="1">
      <c r="A50" s="46">
        <v>39</v>
      </c>
      <c r="B50" s="47" t="str">
        <f>Spisak!B40&amp;"/"&amp;Spisak!C40</f>
        <v>31/2014</v>
      </c>
      <c r="C50" s="93" t="str">
        <f>Spisak!D40</f>
        <v>Ilija</v>
      </c>
      <c r="D50" s="48" t="str">
        <f>Spisak!E40</f>
        <v>Filipović</v>
      </c>
      <c r="E50" s="49">
        <f>Spisak!L40</f>
        <v>0</v>
      </c>
      <c r="F50" s="49">
        <f>Spisak!M40</f>
        <v>0</v>
      </c>
      <c r="G50" s="50">
        <f>Spisak!N40</f>
        <v>0</v>
      </c>
      <c r="H50" s="61" t="str">
        <f>Spisak!O40</f>
        <v>F</v>
      </c>
      <c r="I50" s="62" t="str">
        <f t="shared" si="0"/>
        <v>(nedovoljan)</v>
      </c>
    </row>
    <row r="53" spans="10:11" ht="12.75">
      <c r="J53" s="7" t="s">
        <v>44</v>
      </c>
      <c r="K53" s="23"/>
    </row>
    <row r="54" spans="10:11" ht="12.75">
      <c r="J54" s="67" t="s">
        <v>195</v>
      </c>
      <c r="K54" s="23"/>
    </row>
    <row r="55" spans="10:11" ht="12.75">
      <c r="J55" s="4"/>
      <c r="K55" s="23"/>
    </row>
    <row r="56" spans="10:11" ht="12.75">
      <c r="J56" s="7" t="s">
        <v>45</v>
      </c>
      <c r="K56" s="23"/>
    </row>
    <row r="57" ht="12.75">
      <c r="K57" s="23"/>
    </row>
  </sheetData>
  <sheetProtection/>
  <mergeCells count="8">
    <mergeCell ref="H9:I11"/>
    <mergeCell ref="A5:B5"/>
    <mergeCell ref="A7:B7"/>
    <mergeCell ref="A9:A11"/>
    <mergeCell ref="B9:B11"/>
    <mergeCell ref="E9:F10"/>
    <mergeCell ref="G9:G11"/>
    <mergeCell ref="C9:D11"/>
  </mergeCells>
  <printOptions horizontalCentered="1"/>
  <pageMargins left="0.3937007874015748" right="0.3937007874015748" top="0.3937007874015748" bottom="0.4" header="0.3937007874015748" footer="0.17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40" sqref="A40:D52"/>
    </sheetView>
  </sheetViews>
  <sheetFormatPr defaultColWidth="9.140625" defaultRowHeight="12.75"/>
  <sheetData>
    <row r="1" spans="1:4" ht="12.75">
      <c r="A1" t="s">
        <v>106</v>
      </c>
      <c r="B1" t="s">
        <v>107</v>
      </c>
      <c r="C1" t="s">
        <v>108</v>
      </c>
      <c r="D1" t="s">
        <v>109</v>
      </c>
    </row>
    <row r="2" spans="1:4" ht="12.75">
      <c r="A2" t="s">
        <v>92</v>
      </c>
      <c r="B2" t="s">
        <v>107</v>
      </c>
      <c r="C2" t="s">
        <v>110</v>
      </c>
      <c r="D2" t="s">
        <v>111</v>
      </c>
    </row>
    <row r="3" spans="1:4" ht="12.75">
      <c r="A3" t="s">
        <v>86</v>
      </c>
      <c r="B3" t="s">
        <v>107</v>
      </c>
      <c r="C3" t="s">
        <v>112</v>
      </c>
      <c r="D3" t="s">
        <v>113</v>
      </c>
    </row>
    <row r="4" spans="1:4" ht="12.75">
      <c r="A4" t="s">
        <v>114</v>
      </c>
      <c r="B4" t="s">
        <v>107</v>
      </c>
      <c r="C4" t="s">
        <v>115</v>
      </c>
      <c r="D4" t="s">
        <v>116</v>
      </c>
    </row>
    <row r="5" spans="1:4" ht="12.75">
      <c r="A5" t="s">
        <v>93</v>
      </c>
      <c r="B5" t="s">
        <v>107</v>
      </c>
      <c r="C5" t="s">
        <v>117</v>
      </c>
      <c r="D5" t="s">
        <v>118</v>
      </c>
    </row>
    <row r="6" spans="1:4" ht="12.75">
      <c r="A6" t="s">
        <v>119</v>
      </c>
      <c r="B6" t="s">
        <v>107</v>
      </c>
      <c r="C6" t="s">
        <v>120</v>
      </c>
      <c r="D6" t="s">
        <v>121</v>
      </c>
    </row>
    <row r="7" spans="1:4" ht="12.75">
      <c r="A7" t="s">
        <v>88</v>
      </c>
      <c r="B7" t="s">
        <v>107</v>
      </c>
      <c r="C7" t="s">
        <v>84</v>
      </c>
      <c r="D7" t="s">
        <v>121</v>
      </c>
    </row>
    <row r="8" spans="1:4" ht="12.75">
      <c r="A8" t="s">
        <v>78</v>
      </c>
      <c r="B8" t="s">
        <v>107</v>
      </c>
      <c r="C8" t="s">
        <v>122</v>
      </c>
      <c r="D8" t="s">
        <v>123</v>
      </c>
    </row>
    <row r="9" spans="1:4" ht="12.75">
      <c r="A9" t="s">
        <v>79</v>
      </c>
      <c r="B9" t="s">
        <v>107</v>
      </c>
      <c r="C9" t="s">
        <v>94</v>
      </c>
      <c r="D9" t="s">
        <v>124</v>
      </c>
    </row>
    <row r="10" spans="1:4" ht="12.75">
      <c r="A10" t="s">
        <v>74</v>
      </c>
      <c r="B10" t="s">
        <v>107</v>
      </c>
      <c r="C10" t="s">
        <v>72</v>
      </c>
      <c r="D10" t="s">
        <v>125</v>
      </c>
    </row>
    <row r="11" spans="1:4" ht="12.75">
      <c r="A11" t="s">
        <v>126</v>
      </c>
      <c r="B11" t="s">
        <v>107</v>
      </c>
      <c r="C11" t="s">
        <v>83</v>
      </c>
      <c r="D11" t="s">
        <v>127</v>
      </c>
    </row>
    <row r="12" spans="1:4" ht="12.75">
      <c r="A12" t="s">
        <v>80</v>
      </c>
      <c r="B12" t="s">
        <v>107</v>
      </c>
      <c r="C12" t="s">
        <v>128</v>
      </c>
      <c r="D12" t="s">
        <v>129</v>
      </c>
    </row>
    <row r="13" spans="1:4" ht="12.75">
      <c r="A13" t="s">
        <v>130</v>
      </c>
      <c r="B13" t="s">
        <v>107</v>
      </c>
      <c r="C13" t="s">
        <v>131</v>
      </c>
      <c r="D13" t="s">
        <v>132</v>
      </c>
    </row>
    <row r="14" spans="1:4" ht="12.75">
      <c r="A14" t="s">
        <v>81</v>
      </c>
      <c r="B14" t="s">
        <v>107</v>
      </c>
      <c r="C14" t="s">
        <v>133</v>
      </c>
      <c r="D14" t="s">
        <v>134</v>
      </c>
    </row>
    <row r="15" spans="1:4" ht="12.75">
      <c r="A15" t="s">
        <v>135</v>
      </c>
      <c r="B15" t="s">
        <v>107</v>
      </c>
      <c r="C15" t="s">
        <v>97</v>
      </c>
      <c r="D15" t="s">
        <v>136</v>
      </c>
    </row>
    <row r="16" spans="1:4" ht="12.75">
      <c r="A16" t="s">
        <v>137</v>
      </c>
      <c r="B16" t="s">
        <v>107</v>
      </c>
      <c r="C16" t="s">
        <v>138</v>
      </c>
      <c r="D16" t="s">
        <v>139</v>
      </c>
    </row>
    <row r="17" spans="1:4" ht="12.75">
      <c r="A17" t="s">
        <v>82</v>
      </c>
      <c r="B17" t="s">
        <v>107</v>
      </c>
      <c r="C17" t="s">
        <v>140</v>
      </c>
      <c r="D17" t="s">
        <v>141</v>
      </c>
    </row>
    <row r="18" spans="1:4" ht="12.75">
      <c r="A18" t="s">
        <v>95</v>
      </c>
      <c r="B18" t="s">
        <v>107</v>
      </c>
      <c r="C18" t="s">
        <v>142</v>
      </c>
      <c r="D18" t="s">
        <v>143</v>
      </c>
    </row>
    <row r="19" spans="1:4" ht="12.75">
      <c r="A19" t="s">
        <v>71</v>
      </c>
      <c r="B19" t="s">
        <v>107</v>
      </c>
      <c r="C19" t="s">
        <v>144</v>
      </c>
      <c r="D19" t="s">
        <v>145</v>
      </c>
    </row>
    <row r="20" spans="1:4" ht="12.75">
      <c r="A20" t="s">
        <v>146</v>
      </c>
      <c r="B20" t="s">
        <v>107</v>
      </c>
      <c r="C20" t="s">
        <v>147</v>
      </c>
      <c r="D20" t="s">
        <v>148</v>
      </c>
    </row>
    <row r="21" spans="1:4" ht="12.75">
      <c r="A21" t="s">
        <v>149</v>
      </c>
      <c r="B21" t="s">
        <v>107</v>
      </c>
      <c r="C21" t="s">
        <v>150</v>
      </c>
      <c r="D21" t="s">
        <v>151</v>
      </c>
    </row>
    <row r="22" spans="1:4" ht="12.75">
      <c r="A22" t="s">
        <v>152</v>
      </c>
      <c r="B22" t="s">
        <v>107</v>
      </c>
      <c r="C22" t="s">
        <v>112</v>
      </c>
      <c r="D22" t="s">
        <v>153</v>
      </c>
    </row>
    <row r="23" spans="1:4" ht="12.75">
      <c r="A23" t="s">
        <v>154</v>
      </c>
      <c r="B23" t="s">
        <v>107</v>
      </c>
      <c r="C23" t="s">
        <v>155</v>
      </c>
      <c r="D23" t="s">
        <v>156</v>
      </c>
    </row>
    <row r="24" spans="1:4" ht="12.75">
      <c r="A24" t="s">
        <v>75</v>
      </c>
      <c r="B24" t="s">
        <v>107</v>
      </c>
      <c r="C24" t="s">
        <v>70</v>
      </c>
      <c r="D24" t="s">
        <v>157</v>
      </c>
    </row>
    <row r="25" spans="1:4" ht="12.75">
      <c r="A25" t="s">
        <v>158</v>
      </c>
      <c r="B25" t="s">
        <v>107</v>
      </c>
      <c r="C25" t="s">
        <v>159</v>
      </c>
      <c r="D25" t="s">
        <v>160</v>
      </c>
    </row>
    <row r="26" spans="1:4" ht="12.75">
      <c r="A26" t="s">
        <v>161</v>
      </c>
      <c r="B26" t="s">
        <v>107</v>
      </c>
      <c r="C26" t="s">
        <v>89</v>
      </c>
      <c r="D26" t="s">
        <v>162</v>
      </c>
    </row>
    <row r="27" spans="1:4" ht="12.75">
      <c r="A27" t="s">
        <v>85</v>
      </c>
      <c r="B27" t="s">
        <v>107</v>
      </c>
      <c r="C27" t="s">
        <v>163</v>
      </c>
      <c r="D27" t="s">
        <v>164</v>
      </c>
    </row>
    <row r="28" spans="1:4" ht="12.75">
      <c r="A28" t="s">
        <v>90</v>
      </c>
      <c r="B28" t="s">
        <v>107</v>
      </c>
      <c r="C28" t="s">
        <v>165</v>
      </c>
      <c r="D28" t="s">
        <v>166</v>
      </c>
    </row>
    <row r="29" spans="1:4" ht="12.75">
      <c r="A29" t="s">
        <v>167</v>
      </c>
      <c r="B29" t="s">
        <v>107</v>
      </c>
      <c r="C29" t="s">
        <v>168</v>
      </c>
      <c r="D29" t="s">
        <v>169</v>
      </c>
    </row>
    <row r="30" spans="1:4" ht="12.75">
      <c r="A30" t="s">
        <v>91</v>
      </c>
      <c r="B30" t="s">
        <v>107</v>
      </c>
      <c r="C30" t="s">
        <v>61</v>
      </c>
      <c r="D30" t="s">
        <v>170</v>
      </c>
    </row>
    <row r="31" spans="1:4" ht="12.75">
      <c r="A31" t="s">
        <v>77</v>
      </c>
      <c r="B31" t="s">
        <v>107</v>
      </c>
      <c r="C31" t="s">
        <v>171</v>
      </c>
      <c r="D31" t="s">
        <v>172</v>
      </c>
    </row>
    <row r="32" spans="1:4" ht="12.75">
      <c r="A32" t="s">
        <v>173</v>
      </c>
      <c r="B32" t="s">
        <v>107</v>
      </c>
      <c r="C32" t="s">
        <v>174</v>
      </c>
      <c r="D32" t="s">
        <v>76</v>
      </c>
    </row>
    <row r="33" spans="1:4" ht="12.75">
      <c r="A33" t="s">
        <v>87</v>
      </c>
      <c r="B33" t="s">
        <v>107</v>
      </c>
      <c r="C33" t="s">
        <v>175</v>
      </c>
      <c r="D33" t="s">
        <v>176</v>
      </c>
    </row>
    <row r="34" spans="1:4" ht="12.75">
      <c r="A34" t="s">
        <v>177</v>
      </c>
      <c r="B34" t="s">
        <v>107</v>
      </c>
      <c r="C34" t="s">
        <v>178</v>
      </c>
      <c r="D34" t="s">
        <v>179</v>
      </c>
    </row>
    <row r="35" spans="1:4" ht="12.75">
      <c r="A35" t="s">
        <v>180</v>
      </c>
      <c r="B35" t="s">
        <v>107</v>
      </c>
      <c r="C35" t="s">
        <v>181</v>
      </c>
      <c r="D35" t="s">
        <v>182</v>
      </c>
    </row>
    <row r="36" spans="1:4" ht="12.75">
      <c r="A36" t="s">
        <v>183</v>
      </c>
      <c r="B36" t="s">
        <v>107</v>
      </c>
      <c r="C36" t="s">
        <v>184</v>
      </c>
      <c r="D36" t="s">
        <v>185</v>
      </c>
    </row>
    <row r="37" spans="1:4" ht="12.75">
      <c r="A37" t="s">
        <v>98</v>
      </c>
      <c r="B37" t="s">
        <v>107</v>
      </c>
      <c r="C37" t="s">
        <v>186</v>
      </c>
      <c r="D37" t="s">
        <v>187</v>
      </c>
    </row>
    <row r="38" spans="1:4" ht="12.75">
      <c r="A38" t="s">
        <v>149</v>
      </c>
      <c r="B38" t="s">
        <v>73</v>
      </c>
      <c r="C38" t="s">
        <v>188</v>
      </c>
      <c r="D38" t="s">
        <v>189</v>
      </c>
    </row>
    <row r="39" spans="1:4" ht="12.75">
      <c r="A39" t="s">
        <v>190</v>
      </c>
      <c r="B39" t="s">
        <v>191</v>
      </c>
      <c r="C39" t="s">
        <v>96</v>
      </c>
      <c r="D39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PC</cp:lastModifiedBy>
  <cp:lastPrinted>2016-03-30T15:29:41Z</cp:lastPrinted>
  <dcterms:created xsi:type="dcterms:W3CDTF">1999-11-01T09:35:38Z</dcterms:created>
  <dcterms:modified xsi:type="dcterms:W3CDTF">2019-05-29T21:12:53Z</dcterms:modified>
  <cp:category/>
  <cp:version/>
  <cp:contentType/>
  <cp:contentStatus/>
</cp:coreProperties>
</file>