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<sst xmlns="http://schemas.openxmlformats.org/spreadsheetml/2006/main" count="238" uniqueCount="178">
  <si>
    <t>Broj indeksa</t>
  </si>
  <si>
    <t>OBRAZAC za evidenciju osvojenih poena na predmetu i predlog ocjene</t>
  </si>
  <si>
    <t>STUDIJSKI PROGRAM:</t>
  </si>
  <si>
    <t xml:space="preserve">STUDIJE: 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</si>
  <si>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</si>
  <si>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</si>
  <si>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</si>
  <si>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</si>
  <si>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</si>
  <si>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</si>
  <si>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</si>
  <si>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</si>
  <si>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</si>
  <si>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</si>
  <si>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</si>
  <si>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t>Evidencioni</t>
  </si>
  <si>
    <t>Redni broj</t>
  </si>
  <si>
    <t>OCJENA</t>
  </si>
  <si>
    <t>Redovni</t>
  </si>
  <si>
    <t>Popravni</t>
  </si>
  <si>
    <t>OSVOJENI POENI ZA SVAKI OBLIK PROVJERE ZNANJA STUDENTA</t>
  </si>
  <si>
    <t>Prezime i ime</t>
  </si>
  <si>
    <t>Vid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</si>
  <si>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</si>
  <si>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</si>
  <si>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</si>
  <si>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</si>
  <si>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</si>
  <si>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</si>
  <si>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2019</t>
  </si>
  <si>
    <t>12</t>
  </si>
  <si>
    <t>Marko</t>
  </si>
  <si>
    <t>Filip</t>
  </si>
  <si>
    <t>27</t>
  </si>
  <si>
    <t>40</t>
  </si>
  <si>
    <t>41</t>
  </si>
  <si>
    <t>Bogdan</t>
  </si>
  <si>
    <t>42</t>
  </si>
  <si>
    <t>Jelena</t>
  </si>
  <si>
    <t>20</t>
  </si>
  <si>
    <t>Piper</t>
  </si>
  <si>
    <t>Ivona</t>
  </si>
  <si>
    <t>Stojanović</t>
  </si>
  <si>
    <t>Vorotović</t>
  </si>
  <si>
    <t>Aprcović</t>
  </si>
  <si>
    <t>28</t>
  </si>
  <si>
    <t>Neško</t>
  </si>
  <si>
    <t>Milović</t>
  </si>
  <si>
    <t>35</t>
  </si>
  <si>
    <t>Maksim</t>
  </si>
  <si>
    <t>Vučinić</t>
  </si>
  <si>
    <t>37</t>
  </si>
  <si>
    <t>Đurđina</t>
  </si>
  <si>
    <t>Musić</t>
  </si>
  <si>
    <t>Bogdana</t>
  </si>
  <si>
    <t>Knežević</t>
  </si>
  <si>
    <t>Gaković</t>
  </si>
  <si>
    <t>Vesna</t>
  </si>
  <si>
    <t>Mandić</t>
  </si>
  <si>
    <t>Elektroenergetski sistemi</t>
  </si>
  <si>
    <t>Specijalističke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</si>
  <si>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Elektroenergetski sistemi</t>
    </r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</si>
  <si>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Specijalističke</t>
    </r>
  </si>
  <si>
    <t xml:space="preserve">Broj ECTS kredita: </t>
  </si>
  <si>
    <t>Nastava</t>
  </si>
  <si>
    <t>Testovi</t>
  </si>
  <si>
    <t>Seminarski rad</t>
  </si>
  <si>
    <t>T1 [10]</t>
  </si>
  <si>
    <t>T2 [10]</t>
  </si>
  <si>
    <t>T3[10]</t>
  </si>
  <si>
    <t>SR [40]</t>
  </si>
  <si>
    <t>1</t>
  </si>
  <si>
    <t>Nikola</t>
  </si>
  <si>
    <t>Đukanović</t>
  </si>
  <si>
    <t>2</t>
  </si>
  <si>
    <t>Ksenija</t>
  </si>
  <si>
    <t>Brakočević</t>
  </si>
  <si>
    <t>5</t>
  </si>
  <si>
    <t>Anđela</t>
  </si>
  <si>
    <t>Minić</t>
  </si>
  <si>
    <t>7</t>
  </si>
  <si>
    <t>Miraš</t>
  </si>
  <si>
    <t>Bulatović</t>
  </si>
  <si>
    <t>15</t>
  </si>
  <si>
    <t>Markuš</t>
  </si>
  <si>
    <t>16</t>
  </si>
  <si>
    <t>Jovana</t>
  </si>
  <si>
    <t>Vujičić</t>
  </si>
  <si>
    <t>17</t>
  </si>
  <si>
    <t>Nataša</t>
  </si>
  <si>
    <t>Zajović</t>
  </si>
  <si>
    <t>18</t>
  </si>
  <si>
    <t>Miloš</t>
  </si>
  <si>
    <t>Kilibarda</t>
  </si>
  <si>
    <t>19</t>
  </si>
  <si>
    <t>Dejan</t>
  </si>
  <si>
    <t>Drinčić</t>
  </si>
  <si>
    <t>23</t>
  </si>
  <si>
    <t>Aleksa</t>
  </si>
  <si>
    <t>Tadić</t>
  </si>
  <si>
    <t>25</t>
  </si>
  <si>
    <t>Milica</t>
  </si>
  <si>
    <t>Baošić</t>
  </si>
  <si>
    <t>26</t>
  </si>
  <si>
    <t>Ana</t>
  </si>
  <si>
    <t>Eraković</t>
  </si>
  <si>
    <t>29</t>
  </si>
  <si>
    <t>Kristina</t>
  </si>
  <si>
    <t>Kovačević</t>
  </si>
  <si>
    <t>30</t>
  </si>
  <si>
    <t>Goran</t>
  </si>
  <si>
    <t>Elek</t>
  </si>
  <si>
    <t>31</t>
  </si>
  <si>
    <t>Đurašković</t>
  </si>
  <si>
    <t>33</t>
  </si>
  <si>
    <t>Lazar</t>
  </si>
  <si>
    <t>Jauković</t>
  </si>
  <si>
    <t>34</t>
  </si>
  <si>
    <t>Nađa</t>
  </si>
  <si>
    <t>Radović</t>
  </si>
  <si>
    <t>38</t>
  </si>
  <si>
    <t>Savo</t>
  </si>
  <si>
    <t>Pavićević</t>
  </si>
  <si>
    <t>39</t>
  </si>
  <si>
    <t>Dragić</t>
  </si>
  <si>
    <t>43</t>
  </si>
  <si>
    <t>Maja</t>
  </si>
  <si>
    <t>Vujisić</t>
  </si>
  <si>
    <t>44</t>
  </si>
  <si>
    <t>Šćekić</t>
  </si>
  <si>
    <t>46</t>
  </si>
  <si>
    <t>Aleksandra</t>
  </si>
  <si>
    <t>Vuković</t>
  </si>
  <si>
    <t>47</t>
  </si>
  <si>
    <t>Vraneš</t>
  </si>
  <si>
    <t>48</t>
  </si>
  <si>
    <t>Muratović</t>
  </si>
  <si>
    <t>49</t>
  </si>
  <si>
    <t>50</t>
  </si>
  <si>
    <t>Bakić</t>
  </si>
  <si>
    <t>52</t>
  </si>
  <si>
    <t>Uroš</t>
  </si>
  <si>
    <t>Ognjenović</t>
  </si>
  <si>
    <t>53</t>
  </si>
  <si>
    <t>Mia</t>
  </si>
  <si>
    <t>Kovač</t>
  </si>
  <si>
    <t>55</t>
  </si>
  <si>
    <t>Bojana</t>
  </si>
  <si>
    <t>Kršikapa</t>
  </si>
  <si>
    <t>56</t>
  </si>
  <si>
    <t>Aleksandar</t>
  </si>
  <si>
    <t>Pupavac</t>
  </si>
  <si>
    <t>57</t>
  </si>
  <si>
    <t>Tanja</t>
  </si>
  <si>
    <t>58</t>
  </si>
  <si>
    <t>Enis</t>
  </si>
  <si>
    <t>Čindrak</t>
  </si>
  <si>
    <t>60</t>
  </si>
  <si>
    <t>Radisav</t>
  </si>
  <si>
    <t>Brajković</t>
  </si>
  <si>
    <t>61</t>
  </si>
  <si>
    <t>Radonja</t>
  </si>
  <si>
    <t>Šoškić</t>
  </si>
  <si>
    <t>62</t>
  </si>
  <si>
    <t>Valentina</t>
  </si>
  <si>
    <t>Đukić</t>
  </si>
  <si>
    <t>63</t>
  </si>
  <si>
    <t>Marina</t>
  </si>
  <si>
    <t>Šljukić</t>
  </si>
  <si>
    <t>65</t>
  </si>
  <si>
    <t>Neda</t>
  </si>
  <si>
    <t>Srdanović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</si>
  <si>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Elektroenergetski kablovi</t>
    </r>
  </si>
  <si>
    <t>Elektroenergetski kablovi</t>
  </si>
  <si>
    <t>NASTAVNIK: Prof. dr Jadranka Radović</t>
  </si>
  <si>
    <t>Nastava [0]</t>
  </si>
  <si>
    <t>ISPIT [30]</t>
  </si>
  <si>
    <t>Pop. ISPIT [30]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</si>
</sst>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49" fontId="1" fillId="32" borderId="25" xfId="0" applyNumberFormat="1" applyFont="1" applyFill="1" applyBorder="1" applyAlignment="1">
      <alignment horizontal="center"/>
    </xf>
    <xf numFmtId="0" fontId="1" fillId="32" borderId="25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21" xfId="59" applyFont="1" applyBorder="1">
      <alignment/>
      <protection/>
    </xf>
    <xf numFmtId="0" fontId="0" fillId="32" borderId="0" xfId="0" applyFont="1" applyFill="1" applyBorder="1" applyAlignment="1">
      <alignment horizontal="center"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13" fontId="0" fillId="0" borderId="0" xfId="0" applyNumberFormat="1" applyFont="1" applyFill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58" applyBorder="1" applyAlignment="1">
      <alignment horizontal="right"/>
      <protection/>
    </xf>
    <xf numFmtId="0" fontId="0" fillId="0" borderId="0" xfId="58" applyBorder="1">
      <alignment/>
      <protection/>
    </xf>
    <xf numFmtId="0" fontId="0" fillId="0" borderId="0" xfId="58" applyBorder="1" applyAlignment="1">
      <alignment horizontal="left"/>
      <protection/>
    </xf>
    <xf numFmtId="0" fontId="0" fillId="0" borderId="0" xfId="58" applyBorder="1" applyAlignment="1">
      <alignment horizontal="center"/>
      <protection/>
    </xf>
    <xf numFmtId="0" fontId="59" fillId="0" borderId="12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9" fillId="0" borderId="16" xfId="0" applyNumberFormat="1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9" fillId="0" borderId="3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34" xfId="60" applyFont="1" applyFill="1" applyBorder="1" applyAlignment="1">
      <alignment horizontal="center" vertical="center" wrapText="1"/>
      <protection/>
    </xf>
    <xf numFmtId="0" fontId="1" fillId="0" borderId="26" xfId="58" applyFont="1" applyFill="1" applyBorder="1" applyAlignment="1">
      <alignment horizontal="center"/>
      <protection/>
    </xf>
    <xf numFmtId="0" fontId="1" fillId="0" borderId="27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5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49" sqref="J49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2.57421875" style="0" customWidth="1"/>
    <col min="5" max="6" width="7.421875" style="0" customWidth="1"/>
    <col min="7" max="7" width="8.28125" style="0" customWidth="1"/>
    <col min="8" max="8" width="8.8515625" style="15" customWidth="1"/>
    <col min="9" max="9" width="13.57421875" style="0" customWidth="1"/>
    <col min="10" max="10" width="15.28125" style="0" customWidth="1"/>
    <col min="11" max="11" width="12.421875" style="0" customWidth="1"/>
    <col min="13" max="13" width="14.8515625" style="0" customWidth="1"/>
    <col min="14" max="14" width="11.421875" style="0" customWidth="1"/>
    <col min="15" max="16" width="8.8515625" style="0" customWidth="1"/>
    <col min="17" max="17" width="12.00390625" style="0" customWidth="1"/>
    <col min="18" max="18" width="14.57421875" style="0" customWidth="1"/>
    <col min="19" max="19" width="7.421875" style="0" customWidth="1"/>
    <col min="20" max="20" width="12.140625" style="0" customWidth="1"/>
    <col min="21" max="21" width="7.8515625" style="0" customWidth="1"/>
    <col min="22" max="22" width="13.00390625" style="0" customWidth="1"/>
    <col min="23" max="23" width="12.421875" style="0" customWidth="1"/>
    <col min="24" max="24" width="12.00390625" style="0" customWidth="1"/>
  </cols>
  <sheetData>
    <row r="1" spans="1:25" ht="13.5" thickBot="1">
      <c r="A1" s="94" t="s">
        <v>16</v>
      </c>
      <c r="B1" s="116" t="s">
        <v>0</v>
      </c>
      <c r="C1" s="117" t="s">
        <v>12</v>
      </c>
      <c r="D1" s="117" t="s">
        <v>175</v>
      </c>
      <c r="E1" s="117" t="s">
        <v>67</v>
      </c>
      <c r="F1" s="117" t="s">
        <v>68</v>
      </c>
      <c r="G1" s="117" t="s">
        <v>69</v>
      </c>
      <c r="H1" s="94" t="s">
        <v>70</v>
      </c>
      <c r="I1" s="94" t="s">
        <v>176</v>
      </c>
      <c r="J1" s="94" t="s">
        <v>177</v>
      </c>
      <c r="K1" s="94" t="s">
        <v>23</v>
      </c>
      <c r="L1" s="94" t="s">
        <v>17</v>
      </c>
      <c r="M1" s="120"/>
      <c r="N1" s="120"/>
      <c r="O1" s="120"/>
      <c r="P1" s="85"/>
      <c r="Q1" s="30"/>
      <c r="R1" s="25"/>
      <c r="S1" s="25"/>
      <c r="T1" s="25"/>
      <c r="U1" s="85"/>
      <c r="V1" s="30"/>
      <c r="W1" s="25"/>
      <c r="X1" s="25"/>
      <c r="Y1" s="25"/>
    </row>
    <row r="2" spans="1:25" ht="12.75">
      <c r="A2" s="71">
        <v>1</v>
      </c>
      <c r="B2" s="118" t="str">
        <f>Sheet1!B2</f>
        <v>1/2019</v>
      </c>
      <c r="C2" s="132" t="str">
        <f>Sheet1!E2&amp;" "&amp;Sheet1!F2</f>
        <v>Nikola Đukanović</v>
      </c>
      <c r="D2" s="118"/>
      <c r="E2" s="118">
        <v>10</v>
      </c>
      <c r="F2" s="118">
        <v>10</v>
      </c>
      <c r="G2" s="118">
        <v>10</v>
      </c>
      <c r="H2" s="92">
        <v>33.5</v>
      </c>
      <c r="I2" s="71">
        <v>30</v>
      </c>
      <c r="J2" s="71"/>
      <c r="K2" s="71">
        <f>(D2+E2+F2+G2+H2+IF(J2,J2,I2))</f>
        <v>93.5</v>
      </c>
      <c r="L2" s="93" t="str">
        <f>IF(K2&gt;=90,"A",IF(K2&gt;=80,"B",IF(K2&gt;=70,"C",IF(K2&gt;=60,"D",IF(K2&gt;=50,"E","F")))))</f>
        <v>A</v>
      </c>
      <c r="M2" s="121"/>
      <c r="N2" s="121"/>
      <c r="O2" s="122"/>
      <c r="P2" s="24"/>
      <c r="Q2" s="85"/>
      <c r="R2" s="85"/>
      <c r="S2" s="88"/>
      <c r="T2" s="24"/>
      <c r="U2" s="24"/>
      <c r="V2" s="85"/>
      <c r="W2" s="85"/>
      <c r="X2" s="88"/>
      <c r="Y2" s="25"/>
    </row>
    <row r="3" spans="1:25" ht="12.75">
      <c r="A3" s="67">
        <f>A2+1</f>
        <v>2</v>
      </c>
      <c r="B3" s="118" t="str">
        <f>Sheet1!B3</f>
        <v>2/2019</v>
      </c>
      <c r="C3" s="118" t="str">
        <f>Sheet1!E3&amp;" "&amp;Sheet1!F3</f>
        <v>Ksenija Brakočević</v>
      </c>
      <c r="D3" s="118"/>
      <c r="E3" s="118">
        <v>10</v>
      </c>
      <c r="F3" s="118">
        <v>10</v>
      </c>
      <c r="G3" s="118">
        <v>10</v>
      </c>
      <c r="H3" s="23">
        <v>40</v>
      </c>
      <c r="I3" s="67">
        <v>21.3</v>
      </c>
      <c r="J3" s="71"/>
      <c r="K3" s="71">
        <f aca="true" t="shared" si="0" ref="K3:K48">(D3+E3+F3+G3+H3+IF(J3,J3,I3))</f>
        <v>91.3</v>
      </c>
      <c r="L3" s="93" t="str">
        <f aca="true" t="shared" si="1" ref="L3:L48">IF(K3&gt;=90,"A",IF(K3&gt;=80,"B",IF(K3&gt;=70,"C",IF(K3&gt;=60,"D",IF(K3&gt;=50,"E","F")))))</f>
        <v>A</v>
      </c>
      <c r="M3" s="121"/>
      <c r="N3" s="121"/>
      <c r="O3" s="122"/>
      <c r="P3" s="24"/>
      <c r="Q3" s="30"/>
      <c r="R3" s="89"/>
      <c r="S3" s="24"/>
      <c r="T3" s="24"/>
      <c r="U3" s="24"/>
      <c r="V3" s="30"/>
      <c r="W3" s="89"/>
      <c r="X3" s="24"/>
      <c r="Y3" s="25"/>
    </row>
    <row r="4" spans="1:25" ht="12.75">
      <c r="A4" s="67">
        <f aca="true" t="shared" si="2" ref="A4:A48">A3+1</f>
        <v>3</v>
      </c>
      <c r="B4" s="118" t="str">
        <f>Sheet1!B4</f>
        <v>5/2019</v>
      </c>
      <c r="C4" s="118" t="str">
        <f>Sheet1!E4&amp;" "&amp;Sheet1!F4</f>
        <v>Anđela Minić</v>
      </c>
      <c r="D4" s="118"/>
      <c r="E4" s="118">
        <v>5</v>
      </c>
      <c r="F4" s="118">
        <v>10</v>
      </c>
      <c r="G4" s="118">
        <v>10</v>
      </c>
      <c r="H4" s="23">
        <v>40</v>
      </c>
      <c r="I4" s="67"/>
      <c r="J4" s="71"/>
      <c r="K4" s="71">
        <f t="shared" si="0"/>
        <v>65</v>
      </c>
      <c r="L4" s="93" t="str">
        <f t="shared" si="1"/>
        <v>D</v>
      </c>
      <c r="M4" s="121"/>
      <c r="N4" s="121"/>
      <c r="O4" s="122"/>
      <c r="P4" s="24"/>
      <c r="Q4" s="30"/>
      <c r="R4" s="90"/>
      <c r="S4" s="90"/>
      <c r="T4" s="24"/>
      <c r="U4" s="29"/>
      <c r="V4" s="30"/>
      <c r="W4" s="24"/>
      <c r="X4" s="90"/>
      <c r="Y4" s="25"/>
    </row>
    <row r="5" spans="1:25" ht="12.75">
      <c r="A5" s="67">
        <f t="shared" si="2"/>
        <v>4</v>
      </c>
      <c r="B5" s="118" t="str">
        <f>Sheet1!B5</f>
        <v>7/2019</v>
      </c>
      <c r="C5" s="118" t="str">
        <f>Sheet1!E5&amp;" "&amp;Sheet1!F5</f>
        <v>Miraš Bulatović</v>
      </c>
      <c r="D5" s="118"/>
      <c r="E5" s="118">
        <v>10</v>
      </c>
      <c r="F5" s="118">
        <v>10</v>
      </c>
      <c r="G5" s="118">
        <v>10</v>
      </c>
      <c r="H5" s="23">
        <v>40</v>
      </c>
      <c r="I5" s="67">
        <v>22.5</v>
      </c>
      <c r="J5" s="71"/>
      <c r="K5" s="71">
        <f t="shared" si="0"/>
        <v>92.5</v>
      </c>
      <c r="L5" s="93" t="str">
        <f t="shared" si="1"/>
        <v>A</v>
      </c>
      <c r="M5" s="121"/>
      <c r="N5" s="121"/>
      <c r="O5" s="122"/>
      <c r="P5" s="24"/>
      <c r="Q5" s="30"/>
      <c r="R5" s="89"/>
      <c r="S5" s="90"/>
      <c r="T5" s="24"/>
      <c r="U5" s="29"/>
      <c r="V5" s="30"/>
      <c r="W5" s="24"/>
      <c r="X5" s="90"/>
      <c r="Y5" s="25"/>
    </row>
    <row r="6" spans="1:25" ht="12.75">
      <c r="A6" s="67">
        <f t="shared" si="2"/>
        <v>5</v>
      </c>
      <c r="B6" s="118" t="str">
        <f>Sheet1!B6</f>
        <v>11/2019</v>
      </c>
      <c r="C6" s="118" t="str">
        <f>Sheet1!E6&amp;" "&amp;Sheet1!F6</f>
        <v>Jelena Piper</v>
      </c>
      <c r="D6" s="118"/>
      <c r="E6" s="118">
        <v>10</v>
      </c>
      <c r="F6" s="118">
        <v>10</v>
      </c>
      <c r="G6" s="118">
        <v>10</v>
      </c>
      <c r="H6" s="23">
        <v>37</v>
      </c>
      <c r="I6" s="67">
        <v>23.4</v>
      </c>
      <c r="J6" s="71"/>
      <c r="K6" s="71">
        <f t="shared" si="0"/>
        <v>90.4</v>
      </c>
      <c r="L6" s="93" t="str">
        <f t="shared" si="1"/>
        <v>A</v>
      </c>
      <c r="M6" s="123"/>
      <c r="N6" s="121"/>
      <c r="O6" s="122"/>
      <c r="P6" s="24"/>
      <c r="Q6" s="30"/>
      <c r="R6" s="90"/>
      <c r="S6" s="90"/>
      <c r="T6" s="24"/>
      <c r="U6" s="24"/>
      <c r="V6" s="30"/>
      <c r="W6" s="24"/>
      <c r="X6" s="90"/>
      <c r="Y6" s="25"/>
    </row>
    <row r="7" spans="1:25" ht="12.75">
      <c r="A7" s="67">
        <f t="shared" si="2"/>
        <v>6</v>
      </c>
      <c r="B7" s="118" t="str">
        <f>Sheet1!B7</f>
        <v>12/2019</v>
      </c>
      <c r="C7" s="118" t="str">
        <f>Sheet1!E7&amp;" "&amp;Sheet1!F7</f>
        <v>Ivona Stojanović</v>
      </c>
      <c r="D7" s="118"/>
      <c r="E7" s="118">
        <v>10</v>
      </c>
      <c r="F7" s="118">
        <v>10</v>
      </c>
      <c r="G7" s="118">
        <v>10</v>
      </c>
      <c r="H7" s="31">
        <v>40</v>
      </c>
      <c r="I7" s="67">
        <v>20.5</v>
      </c>
      <c r="J7" s="71"/>
      <c r="K7" s="71">
        <f t="shared" si="0"/>
        <v>90.5</v>
      </c>
      <c r="L7" s="93" t="str">
        <f t="shared" si="1"/>
        <v>A</v>
      </c>
      <c r="M7" s="121"/>
      <c r="N7" s="121"/>
      <c r="O7" s="122"/>
      <c r="P7" s="24"/>
      <c r="Q7" s="24"/>
      <c r="R7" s="24"/>
      <c r="S7" s="24"/>
      <c r="T7" s="24"/>
      <c r="U7" s="24"/>
      <c r="V7" s="29"/>
      <c r="W7" s="24"/>
      <c r="X7" s="25"/>
      <c r="Y7" s="25"/>
    </row>
    <row r="8" spans="1:25" ht="12.75">
      <c r="A8" s="67">
        <f t="shared" si="2"/>
        <v>7</v>
      </c>
      <c r="B8" s="118" t="str">
        <f>Sheet1!B8</f>
        <v>15/2019</v>
      </c>
      <c r="C8" s="118" t="str">
        <f>Sheet1!E8&amp;" "&amp;Sheet1!F8</f>
        <v>Nikola Markuš</v>
      </c>
      <c r="D8" s="118"/>
      <c r="E8" s="118">
        <v>5</v>
      </c>
      <c r="F8" s="118">
        <v>10</v>
      </c>
      <c r="G8" s="118">
        <v>10</v>
      </c>
      <c r="H8" s="23">
        <v>38</v>
      </c>
      <c r="I8" s="67"/>
      <c r="J8" s="71"/>
      <c r="K8" s="71">
        <f t="shared" si="0"/>
        <v>63</v>
      </c>
      <c r="L8" s="93" t="str">
        <f t="shared" si="1"/>
        <v>D</v>
      </c>
      <c r="M8" s="121"/>
      <c r="N8" s="121"/>
      <c r="O8" s="122"/>
      <c r="P8" s="24"/>
      <c r="Q8" s="24"/>
      <c r="R8" s="24"/>
      <c r="S8" s="24"/>
      <c r="T8" s="24"/>
      <c r="U8" s="24"/>
      <c r="V8" s="29"/>
      <c r="W8" s="24"/>
      <c r="X8" s="25"/>
      <c r="Y8" s="25"/>
    </row>
    <row r="9" spans="1:25" ht="12.75">
      <c r="A9" s="67">
        <f t="shared" si="2"/>
        <v>8</v>
      </c>
      <c r="B9" s="118" t="str">
        <f>Sheet1!B9</f>
        <v>16/2019</v>
      </c>
      <c r="C9" s="118" t="str">
        <f>Sheet1!E9&amp;" "&amp;Sheet1!F9</f>
        <v>Jovana Vujičić</v>
      </c>
      <c r="D9" s="118"/>
      <c r="E9" s="118">
        <v>5</v>
      </c>
      <c r="F9" s="118">
        <v>10</v>
      </c>
      <c r="G9" s="118">
        <v>10</v>
      </c>
      <c r="H9" s="23">
        <v>38</v>
      </c>
      <c r="I9" s="67"/>
      <c r="J9" s="71"/>
      <c r="K9" s="71">
        <f t="shared" si="0"/>
        <v>63</v>
      </c>
      <c r="L9" s="93" t="str">
        <f t="shared" si="1"/>
        <v>D</v>
      </c>
      <c r="M9" s="121"/>
      <c r="N9" s="121"/>
      <c r="O9" s="122"/>
      <c r="P9" s="24"/>
      <c r="Q9" s="77"/>
      <c r="R9" s="24"/>
      <c r="S9" s="24"/>
      <c r="T9" s="24"/>
      <c r="U9" s="24"/>
      <c r="V9" s="29"/>
      <c r="W9" s="24"/>
      <c r="X9" s="25"/>
      <c r="Y9" s="25"/>
    </row>
    <row r="10" spans="1:25" ht="12.75">
      <c r="A10" s="67">
        <f t="shared" si="2"/>
        <v>9</v>
      </c>
      <c r="B10" s="118" t="str">
        <f>Sheet1!B10</f>
        <v>17/2019</v>
      </c>
      <c r="C10" s="118" t="str">
        <f>Sheet1!E10&amp;" "&amp;Sheet1!F10</f>
        <v>Nataša Zajović</v>
      </c>
      <c r="D10" s="118"/>
      <c r="E10" s="118">
        <v>5</v>
      </c>
      <c r="F10" s="118">
        <v>10</v>
      </c>
      <c r="G10" s="118">
        <v>10</v>
      </c>
      <c r="H10" s="23">
        <v>40</v>
      </c>
      <c r="I10" s="67"/>
      <c r="J10" s="71"/>
      <c r="K10" s="71">
        <f t="shared" si="0"/>
        <v>65</v>
      </c>
      <c r="L10" s="93" t="str">
        <f t="shared" si="1"/>
        <v>D</v>
      </c>
      <c r="M10" s="123"/>
      <c r="N10" s="121"/>
      <c r="O10" s="122"/>
      <c r="P10" s="24"/>
      <c r="Q10" s="85"/>
      <c r="R10" s="85"/>
      <c r="S10" s="88"/>
      <c r="T10" s="24"/>
      <c r="U10" s="24"/>
      <c r="V10" s="29"/>
      <c r="W10" s="79"/>
      <c r="X10" s="25"/>
      <c r="Y10" s="25"/>
    </row>
    <row r="11" spans="1:25" ht="12.75">
      <c r="A11" s="67">
        <f t="shared" si="2"/>
        <v>10</v>
      </c>
      <c r="B11" s="118" t="str">
        <f>Sheet1!B11</f>
        <v>18/2019</v>
      </c>
      <c r="C11" s="132" t="str">
        <f>Sheet1!E11&amp;" "&amp;Sheet1!F11</f>
        <v>Miloš Kilibarda</v>
      </c>
      <c r="D11" s="118"/>
      <c r="E11" s="118">
        <v>10</v>
      </c>
      <c r="F11" s="118">
        <v>10</v>
      </c>
      <c r="G11" s="118">
        <v>10</v>
      </c>
      <c r="H11" s="23">
        <v>27.5</v>
      </c>
      <c r="I11" s="67">
        <v>30</v>
      </c>
      <c r="J11" s="71"/>
      <c r="K11" s="71">
        <f t="shared" si="0"/>
        <v>87.5</v>
      </c>
      <c r="L11" s="93" t="str">
        <f t="shared" si="1"/>
        <v>B</v>
      </c>
      <c r="M11" s="121"/>
      <c r="N11" s="121"/>
      <c r="O11" s="122"/>
      <c r="P11" s="24"/>
      <c r="Q11" s="30"/>
      <c r="R11" s="29"/>
      <c r="S11" s="24"/>
      <c r="T11" s="24"/>
      <c r="U11" s="29"/>
      <c r="V11" s="29"/>
      <c r="W11" s="79"/>
      <c r="X11" s="25"/>
      <c r="Y11" s="25"/>
    </row>
    <row r="12" spans="1:25" ht="12.75">
      <c r="A12" s="67">
        <f t="shared" si="2"/>
        <v>11</v>
      </c>
      <c r="B12" s="118" t="str">
        <f>Sheet1!B12</f>
        <v>19/2019</v>
      </c>
      <c r="C12" s="118" t="str">
        <f>Sheet1!E12&amp;" "&amp;Sheet1!F12</f>
        <v>Dejan Drinčić</v>
      </c>
      <c r="D12" s="118"/>
      <c r="E12" s="118">
        <v>5</v>
      </c>
      <c r="F12" s="118">
        <v>10</v>
      </c>
      <c r="G12" s="118">
        <v>10</v>
      </c>
      <c r="H12" s="23">
        <v>40</v>
      </c>
      <c r="I12" s="67"/>
      <c r="J12" s="71"/>
      <c r="K12" s="71">
        <f t="shared" si="0"/>
        <v>65</v>
      </c>
      <c r="L12" s="93" t="str">
        <f t="shared" si="1"/>
        <v>D</v>
      </c>
      <c r="M12" s="80"/>
      <c r="N12" s="80"/>
      <c r="O12" s="87"/>
      <c r="P12" s="24"/>
      <c r="Q12" s="27"/>
      <c r="R12" s="27"/>
      <c r="S12" s="27"/>
      <c r="T12" s="27"/>
      <c r="U12" s="24"/>
      <c r="V12" s="28"/>
      <c r="W12" s="27"/>
      <c r="X12" s="28"/>
      <c r="Y12" s="16"/>
    </row>
    <row r="13" spans="1:25" ht="12.75">
      <c r="A13" s="67">
        <f t="shared" si="2"/>
        <v>12</v>
      </c>
      <c r="B13" s="118" t="str">
        <f>Sheet1!B13</f>
        <v>20/2019</v>
      </c>
      <c r="C13" s="118" t="str">
        <f>Sheet1!E13&amp;" "&amp;Sheet1!F13</f>
        <v>Filip Vorotović</v>
      </c>
      <c r="D13" s="118"/>
      <c r="E13" s="118">
        <v>7</v>
      </c>
      <c r="F13" s="118">
        <v>10</v>
      </c>
      <c r="G13" s="118">
        <v>10</v>
      </c>
      <c r="H13" s="23">
        <v>35</v>
      </c>
      <c r="I13" s="67"/>
      <c r="J13" s="71"/>
      <c r="K13" s="71">
        <f t="shared" si="0"/>
        <v>62</v>
      </c>
      <c r="L13" s="93" t="str">
        <f t="shared" si="1"/>
        <v>D</v>
      </c>
      <c r="M13" s="80"/>
      <c r="N13" s="80"/>
      <c r="O13" s="87"/>
      <c r="P13" s="24"/>
      <c r="Q13" s="27"/>
      <c r="R13" s="27"/>
      <c r="S13" s="27"/>
      <c r="T13" s="27"/>
      <c r="U13" s="24"/>
      <c r="V13" s="28"/>
      <c r="W13" s="27"/>
      <c r="X13" s="28"/>
      <c r="Y13" s="16"/>
    </row>
    <row r="14" spans="1:25" ht="12.75">
      <c r="A14" s="67">
        <f t="shared" si="2"/>
        <v>13</v>
      </c>
      <c r="B14" s="118" t="str">
        <f>Sheet1!B14</f>
        <v>23/2019</v>
      </c>
      <c r="C14" s="132" t="str">
        <f>Sheet1!E14&amp;" "&amp;Sheet1!F14</f>
        <v>Aleksa Tadić</v>
      </c>
      <c r="D14" s="118"/>
      <c r="E14" s="118">
        <v>10</v>
      </c>
      <c r="F14" s="118">
        <v>10</v>
      </c>
      <c r="G14" s="118">
        <v>10</v>
      </c>
      <c r="H14" s="23">
        <v>7</v>
      </c>
      <c r="I14" s="67">
        <v>30</v>
      </c>
      <c r="J14" s="71"/>
      <c r="K14" s="71">
        <f t="shared" si="0"/>
        <v>67</v>
      </c>
      <c r="L14" s="93" t="str">
        <f t="shared" si="1"/>
        <v>D</v>
      </c>
      <c r="M14" s="80"/>
      <c r="N14" s="80"/>
      <c r="O14" s="87"/>
      <c r="P14" s="24"/>
      <c r="Q14" s="27"/>
      <c r="R14" s="27"/>
      <c r="S14" s="27"/>
      <c r="T14" s="27"/>
      <c r="U14" s="24"/>
      <c r="V14" s="28"/>
      <c r="W14" s="27"/>
      <c r="X14" s="28"/>
      <c r="Y14" s="16"/>
    </row>
    <row r="15" spans="1:25" ht="12.75">
      <c r="A15" s="67">
        <f t="shared" si="2"/>
        <v>14</v>
      </c>
      <c r="B15" s="118" t="str">
        <f>Sheet1!B15</f>
        <v>25/2019</v>
      </c>
      <c r="C15" s="118" t="str">
        <f>Sheet1!E15&amp;" "&amp;Sheet1!F15</f>
        <v>Milica Baošić</v>
      </c>
      <c r="D15" s="118"/>
      <c r="E15" s="118">
        <v>10</v>
      </c>
      <c r="F15" s="118">
        <v>10</v>
      </c>
      <c r="G15" s="118">
        <v>10</v>
      </c>
      <c r="H15" s="23">
        <v>36</v>
      </c>
      <c r="I15" s="67"/>
      <c r="J15" s="71"/>
      <c r="K15" s="71">
        <f t="shared" si="0"/>
        <v>66</v>
      </c>
      <c r="L15" s="93" t="str">
        <f t="shared" si="1"/>
        <v>D</v>
      </c>
      <c r="M15" s="80"/>
      <c r="N15" s="80"/>
      <c r="O15" s="87"/>
      <c r="P15" s="24"/>
      <c r="Q15" s="27"/>
      <c r="R15" s="27"/>
      <c r="S15" s="27"/>
      <c r="T15" s="27"/>
      <c r="U15" s="24"/>
      <c r="V15" s="28"/>
      <c r="W15" s="27"/>
      <c r="X15" s="28"/>
      <c r="Y15" s="16"/>
    </row>
    <row r="16" spans="1:27" ht="15.75">
      <c r="A16" s="67">
        <f t="shared" si="2"/>
        <v>15</v>
      </c>
      <c r="B16" s="118" t="str">
        <f>Sheet1!B16</f>
        <v>26/2019</v>
      </c>
      <c r="C16" s="132" t="str">
        <f>Sheet1!E16&amp;" "&amp;Sheet1!F16</f>
        <v>Ana Eraković</v>
      </c>
      <c r="D16" s="118"/>
      <c r="E16" s="118">
        <v>10</v>
      </c>
      <c r="F16" s="118">
        <v>10</v>
      </c>
      <c r="G16" s="118">
        <v>10</v>
      </c>
      <c r="H16" s="23">
        <v>21</v>
      </c>
      <c r="I16" s="67">
        <v>30</v>
      </c>
      <c r="J16" s="71"/>
      <c r="K16" s="71">
        <f t="shared" si="0"/>
        <v>81</v>
      </c>
      <c r="L16" s="93" t="str">
        <f t="shared" si="1"/>
        <v>B</v>
      </c>
      <c r="M16" s="91"/>
      <c r="N16" s="70"/>
      <c r="O16" s="80"/>
      <c r="P16" s="87"/>
      <c r="Q16" s="81"/>
      <c r="R16" s="16"/>
      <c r="S16" s="16"/>
      <c r="T16" s="16"/>
      <c r="U16" s="16"/>
      <c r="V16" s="16"/>
      <c r="W16" s="66"/>
      <c r="X16" s="64"/>
      <c r="Y16" s="65"/>
      <c r="Z16" s="16"/>
      <c r="AA16" s="16"/>
    </row>
    <row r="17" spans="1:27" ht="15.75">
      <c r="A17" s="67">
        <f t="shared" si="2"/>
        <v>16</v>
      </c>
      <c r="B17" s="118" t="str">
        <f>Sheet1!B17</f>
        <v>27/2019</v>
      </c>
      <c r="C17" s="118" t="str">
        <f>Sheet1!E17&amp;" "&amp;Sheet1!F17</f>
        <v>Bogdan Aprcović</v>
      </c>
      <c r="D17" s="118"/>
      <c r="E17" s="118">
        <v>8</v>
      </c>
      <c r="F17" s="118">
        <v>10</v>
      </c>
      <c r="G17" s="118">
        <v>10</v>
      </c>
      <c r="H17" s="23">
        <v>40</v>
      </c>
      <c r="I17" s="67"/>
      <c r="J17" s="71"/>
      <c r="K17" s="71">
        <f t="shared" si="0"/>
        <v>68</v>
      </c>
      <c r="L17" s="93" t="str">
        <f t="shared" si="1"/>
        <v>D</v>
      </c>
      <c r="M17" s="91"/>
      <c r="N17" s="70"/>
      <c r="O17" s="80"/>
      <c r="P17" s="87"/>
      <c r="Q17" s="81"/>
      <c r="R17" s="16"/>
      <c r="S17" s="16"/>
      <c r="T17" s="16"/>
      <c r="U17" s="16"/>
      <c r="V17" s="16"/>
      <c r="W17" s="66"/>
      <c r="X17" s="64"/>
      <c r="Y17" s="65"/>
      <c r="Z17" s="16"/>
      <c r="AA17" s="16"/>
    </row>
    <row r="18" spans="1:27" ht="15.75">
      <c r="A18" s="67">
        <f t="shared" si="2"/>
        <v>17</v>
      </c>
      <c r="B18" s="118" t="str">
        <f>Sheet1!B18</f>
        <v>28/2019</v>
      </c>
      <c r="C18" s="118" t="str">
        <f>Sheet1!E18&amp;" "&amp;Sheet1!F18</f>
        <v>Neško Milović</v>
      </c>
      <c r="D18" s="118"/>
      <c r="E18" s="118">
        <v>8</v>
      </c>
      <c r="F18" s="118">
        <v>10</v>
      </c>
      <c r="G18" s="118">
        <v>10</v>
      </c>
      <c r="H18" s="23">
        <v>40</v>
      </c>
      <c r="I18" s="67"/>
      <c r="J18" s="71"/>
      <c r="K18" s="71">
        <f t="shared" si="0"/>
        <v>68</v>
      </c>
      <c r="L18" s="93" t="str">
        <f t="shared" si="1"/>
        <v>D</v>
      </c>
      <c r="M18" s="91"/>
      <c r="N18" s="70"/>
      <c r="O18" s="80"/>
      <c r="P18" s="87"/>
      <c r="Q18" s="81"/>
      <c r="R18" s="16"/>
      <c r="S18" s="16"/>
      <c r="T18" s="16"/>
      <c r="U18" s="16"/>
      <c r="V18" s="16"/>
      <c r="W18" s="66"/>
      <c r="X18" s="64"/>
      <c r="Y18" s="65"/>
      <c r="Z18" s="16"/>
      <c r="AA18" s="16"/>
    </row>
    <row r="19" spans="1:27" ht="15.75">
      <c r="A19" s="67">
        <f t="shared" si="2"/>
        <v>18</v>
      </c>
      <c r="B19" s="118" t="str">
        <f>Sheet1!B19</f>
        <v>29/2019</v>
      </c>
      <c r="C19" s="132" t="str">
        <f>Sheet1!E19&amp;" "&amp;Sheet1!F19</f>
        <v>Kristina Kovačević</v>
      </c>
      <c r="D19" s="118"/>
      <c r="E19" s="118">
        <v>10</v>
      </c>
      <c r="F19" s="118">
        <v>10</v>
      </c>
      <c r="G19" s="118">
        <v>10</v>
      </c>
      <c r="H19" s="23">
        <v>23.5</v>
      </c>
      <c r="I19" s="67">
        <v>30</v>
      </c>
      <c r="J19" s="71"/>
      <c r="K19" s="71">
        <f t="shared" si="0"/>
        <v>83.5</v>
      </c>
      <c r="L19" s="93" t="str">
        <f t="shared" si="1"/>
        <v>B</v>
      </c>
      <c r="M19" s="91"/>
      <c r="N19" s="70"/>
      <c r="O19" s="80"/>
      <c r="P19" s="87"/>
      <c r="Q19" s="78"/>
      <c r="R19" s="16"/>
      <c r="S19" s="16"/>
      <c r="T19" s="16"/>
      <c r="U19" s="16"/>
      <c r="V19" s="16"/>
      <c r="W19" s="63"/>
      <c r="X19" s="64"/>
      <c r="Y19" s="65"/>
      <c r="Z19" s="16"/>
      <c r="AA19" s="16"/>
    </row>
    <row r="20" spans="1:27" ht="15.75">
      <c r="A20" s="67">
        <f t="shared" si="2"/>
        <v>19</v>
      </c>
      <c r="B20" s="118" t="str">
        <f>Sheet1!B20</f>
        <v>30/2019</v>
      </c>
      <c r="C20" s="118" t="str">
        <f>Sheet1!E20&amp;" "&amp;Sheet1!F20</f>
        <v>Goran Elek</v>
      </c>
      <c r="D20" s="118"/>
      <c r="E20" s="118"/>
      <c r="F20" s="118"/>
      <c r="G20" s="118"/>
      <c r="H20" s="23"/>
      <c r="I20" s="67"/>
      <c r="J20" s="71"/>
      <c r="K20" s="71">
        <f t="shared" si="0"/>
        <v>0</v>
      </c>
      <c r="L20" s="93" t="str">
        <f t="shared" si="1"/>
        <v>F</v>
      </c>
      <c r="M20" s="83"/>
      <c r="N20" s="16"/>
      <c r="O20" s="16"/>
      <c r="P20" s="16"/>
      <c r="Q20" s="78"/>
      <c r="R20" s="16"/>
      <c r="S20" s="16"/>
      <c r="T20" s="16"/>
      <c r="U20" s="16"/>
      <c r="V20" s="16"/>
      <c r="W20" s="66"/>
      <c r="X20" s="64"/>
      <c r="Y20" s="65"/>
      <c r="Z20" s="16"/>
      <c r="AA20" s="16"/>
    </row>
    <row r="21" spans="1:27" ht="15.75">
      <c r="A21" s="67">
        <f t="shared" si="2"/>
        <v>20</v>
      </c>
      <c r="B21" s="118" t="str">
        <f>Sheet1!B21</f>
        <v>31/2019</v>
      </c>
      <c r="C21" s="118" t="str">
        <f>Sheet1!E21&amp;" "&amp;Sheet1!F21</f>
        <v>Nikola Đurašković</v>
      </c>
      <c r="D21" s="118"/>
      <c r="E21" s="118">
        <v>10</v>
      </c>
      <c r="F21" s="118">
        <v>10</v>
      </c>
      <c r="G21" s="118">
        <v>10</v>
      </c>
      <c r="H21" s="23">
        <v>37</v>
      </c>
      <c r="I21" s="67"/>
      <c r="J21" s="71"/>
      <c r="K21" s="71">
        <f t="shared" si="0"/>
        <v>67</v>
      </c>
      <c r="L21" s="93" t="str">
        <f t="shared" si="1"/>
        <v>D</v>
      </c>
      <c r="M21" s="84"/>
      <c r="N21" s="16"/>
      <c r="O21" s="16"/>
      <c r="P21" s="16"/>
      <c r="Q21" s="78"/>
      <c r="R21" s="16"/>
      <c r="S21" s="16"/>
      <c r="T21" s="16"/>
      <c r="U21" s="16"/>
      <c r="V21" s="16"/>
      <c r="W21" s="66"/>
      <c r="X21" s="64"/>
      <c r="Y21" s="65"/>
      <c r="Z21" s="16"/>
      <c r="AA21" s="16"/>
    </row>
    <row r="22" spans="1:27" ht="15.75">
      <c r="A22" s="67">
        <f t="shared" si="2"/>
        <v>21</v>
      </c>
      <c r="B22" s="118" t="str">
        <f>Sheet1!B22</f>
        <v>33/2019</v>
      </c>
      <c r="C22" s="132" t="str">
        <f>Sheet1!E22&amp;" "&amp;Sheet1!F22</f>
        <v>Lazar Jauković</v>
      </c>
      <c r="D22" s="118"/>
      <c r="E22" s="118">
        <v>10</v>
      </c>
      <c r="F22" s="118">
        <v>10</v>
      </c>
      <c r="G22" s="118">
        <v>10</v>
      </c>
      <c r="H22" s="23">
        <v>6</v>
      </c>
      <c r="I22" s="67">
        <v>20</v>
      </c>
      <c r="J22" s="71"/>
      <c r="K22" s="71">
        <f t="shared" si="0"/>
        <v>56</v>
      </c>
      <c r="L22" s="93" t="str">
        <f t="shared" si="1"/>
        <v>E</v>
      </c>
      <c r="M22" s="16"/>
      <c r="N22" s="16"/>
      <c r="O22" s="16"/>
      <c r="P22" s="16"/>
      <c r="Q22" s="78"/>
      <c r="R22" s="16"/>
      <c r="S22" s="16"/>
      <c r="T22" s="16"/>
      <c r="U22" s="16"/>
      <c r="V22" s="16"/>
      <c r="W22" s="66"/>
      <c r="X22" s="64"/>
      <c r="Y22" s="65"/>
      <c r="Z22" s="16"/>
      <c r="AA22" s="16"/>
    </row>
    <row r="23" spans="1:27" ht="12.75">
      <c r="A23" s="67">
        <f t="shared" si="2"/>
        <v>22</v>
      </c>
      <c r="B23" s="118" t="str">
        <f>Sheet1!B23</f>
        <v>34/2019</v>
      </c>
      <c r="C23" s="132" t="str">
        <f>Sheet1!E23&amp;" "&amp;Sheet1!F23</f>
        <v>Nađa Radović</v>
      </c>
      <c r="D23" s="118"/>
      <c r="E23" s="118">
        <v>10</v>
      </c>
      <c r="F23" s="118">
        <v>10</v>
      </c>
      <c r="G23" s="118">
        <v>10</v>
      </c>
      <c r="H23" s="23">
        <v>13.5</v>
      </c>
      <c r="I23" s="67">
        <v>20</v>
      </c>
      <c r="J23" s="71"/>
      <c r="K23" s="71">
        <f t="shared" si="0"/>
        <v>63.5</v>
      </c>
      <c r="L23" s="93" t="str">
        <f t="shared" si="1"/>
        <v>D</v>
      </c>
      <c r="M23" s="16"/>
      <c r="N23" s="16"/>
      <c r="O23" s="16"/>
      <c r="P23" s="16"/>
      <c r="Q23" s="78"/>
      <c r="R23" s="16"/>
      <c r="S23" s="16"/>
      <c r="T23" s="16"/>
      <c r="U23" s="16"/>
      <c r="V23" s="16"/>
      <c r="W23" s="16"/>
      <c r="X23" s="16"/>
      <c r="Y23" s="16"/>
      <c r="Z23" s="16"/>
      <c r="AA23" s="16"/>
    </row>
    <row r="24" spans="1:27" ht="12.75">
      <c r="A24" s="67">
        <f t="shared" si="2"/>
        <v>23</v>
      </c>
      <c r="B24" s="118" t="str">
        <f>Sheet1!B24</f>
        <v>35/2019</v>
      </c>
      <c r="C24" s="132" t="str">
        <f>Sheet1!E24&amp;" "&amp;Sheet1!F24</f>
        <v>Maksim Vučinić</v>
      </c>
      <c r="D24" s="118"/>
      <c r="E24" s="118">
        <v>10</v>
      </c>
      <c r="F24" s="118">
        <v>10</v>
      </c>
      <c r="G24" s="118">
        <v>10</v>
      </c>
      <c r="H24" s="23">
        <v>34</v>
      </c>
      <c r="I24" s="67">
        <v>30</v>
      </c>
      <c r="J24" s="71"/>
      <c r="K24" s="71">
        <f t="shared" si="0"/>
        <v>94</v>
      </c>
      <c r="L24" s="93" t="str">
        <f t="shared" si="1"/>
        <v>A</v>
      </c>
      <c r="Q24" s="26"/>
      <c r="W24" s="16"/>
      <c r="X24" s="16"/>
      <c r="Y24" s="16"/>
      <c r="Z24" s="16"/>
      <c r="AA24" s="16"/>
    </row>
    <row r="25" spans="1:27" ht="12.75">
      <c r="A25" s="67">
        <f t="shared" si="2"/>
        <v>24</v>
      </c>
      <c r="B25" s="118" t="str">
        <f>Sheet1!B25</f>
        <v>37/2019</v>
      </c>
      <c r="C25" s="118" t="str">
        <f>Sheet1!E25&amp;" "&amp;Sheet1!F25</f>
        <v>Đurđina Musić</v>
      </c>
      <c r="D25" s="118"/>
      <c r="E25" s="118">
        <v>10</v>
      </c>
      <c r="F25" s="118">
        <v>10</v>
      </c>
      <c r="G25" s="118">
        <v>10</v>
      </c>
      <c r="H25" s="23">
        <v>40</v>
      </c>
      <c r="I25" s="67"/>
      <c r="J25" s="71"/>
      <c r="K25" s="71">
        <f t="shared" si="0"/>
        <v>70</v>
      </c>
      <c r="L25" s="93" t="str">
        <f t="shared" si="1"/>
        <v>C</v>
      </c>
      <c r="Q25" s="26"/>
      <c r="W25" s="16"/>
      <c r="X25" s="16"/>
      <c r="Y25" s="16"/>
      <c r="Z25" s="16"/>
      <c r="AA25" s="16"/>
    </row>
    <row r="26" spans="1:27" ht="12.75">
      <c r="A26" s="67">
        <f t="shared" si="2"/>
        <v>25</v>
      </c>
      <c r="B26" s="118" t="str">
        <f>Sheet1!B26</f>
        <v>38/2019</v>
      </c>
      <c r="C26" s="118" t="str">
        <f>Sheet1!E26&amp;" "&amp;Sheet1!F26</f>
        <v>Savo Pavićević</v>
      </c>
      <c r="D26" s="118"/>
      <c r="E26" s="118">
        <v>10</v>
      </c>
      <c r="F26" s="118">
        <v>10</v>
      </c>
      <c r="G26" s="118">
        <v>10</v>
      </c>
      <c r="H26" s="23">
        <v>40</v>
      </c>
      <c r="I26" s="67">
        <v>22.5</v>
      </c>
      <c r="J26" s="71"/>
      <c r="K26" s="71">
        <f t="shared" si="0"/>
        <v>92.5</v>
      </c>
      <c r="L26" s="93" t="str">
        <f t="shared" si="1"/>
        <v>A</v>
      </c>
      <c r="Q26" s="26"/>
      <c r="Z26" s="16"/>
      <c r="AA26" s="16"/>
    </row>
    <row r="27" spans="1:17" ht="12.75">
      <c r="A27" s="67">
        <f t="shared" si="2"/>
        <v>26</v>
      </c>
      <c r="B27" s="118" t="str">
        <f>Sheet1!B27</f>
        <v>39/2019</v>
      </c>
      <c r="C27" s="118" t="str">
        <f>Sheet1!E27&amp;" "&amp;Sheet1!F27</f>
        <v>Miloš Dragić</v>
      </c>
      <c r="D27" s="118"/>
      <c r="E27" s="118">
        <v>10</v>
      </c>
      <c r="F27" s="118">
        <v>10</v>
      </c>
      <c r="G27" s="118">
        <v>10</v>
      </c>
      <c r="H27" s="23">
        <v>40</v>
      </c>
      <c r="I27" s="67">
        <v>24.6</v>
      </c>
      <c r="J27" s="71"/>
      <c r="K27" s="71">
        <f t="shared" si="0"/>
        <v>94.6</v>
      </c>
      <c r="L27" s="93" t="str">
        <f t="shared" si="1"/>
        <v>A</v>
      </c>
      <c r="Q27" s="26"/>
    </row>
    <row r="28" spans="1:17" ht="12.75">
      <c r="A28" s="67">
        <f t="shared" si="2"/>
        <v>27</v>
      </c>
      <c r="B28" s="118" t="str">
        <f>Sheet1!B28</f>
        <v>40/2019</v>
      </c>
      <c r="C28" s="132" t="str">
        <f>Sheet1!E28&amp;" "&amp;Sheet1!F28</f>
        <v>Bogdana Knežević</v>
      </c>
      <c r="D28" s="118"/>
      <c r="E28" s="118">
        <v>10</v>
      </c>
      <c r="F28" s="118">
        <v>10</v>
      </c>
      <c r="G28" s="118">
        <v>10</v>
      </c>
      <c r="H28" s="23">
        <v>17.5</v>
      </c>
      <c r="I28" s="67">
        <v>30</v>
      </c>
      <c r="J28" s="71"/>
      <c r="K28" s="71">
        <f t="shared" si="0"/>
        <v>77.5</v>
      </c>
      <c r="L28" s="93" t="str">
        <f t="shared" si="1"/>
        <v>C</v>
      </c>
      <c r="Q28" s="26"/>
    </row>
    <row r="29" spans="1:17" ht="12.75">
      <c r="A29" s="67">
        <f t="shared" si="2"/>
        <v>28</v>
      </c>
      <c r="B29" s="118" t="str">
        <f>Sheet1!B29</f>
        <v>41/2019</v>
      </c>
      <c r="C29" s="118" t="str">
        <f>Sheet1!E29&amp;" "&amp;Sheet1!F29</f>
        <v>Marko Gaković</v>
      </c>
      <c r="D29" s="118"/>
      <c r="E29" s="118">
        <v>7</v>
      </c>
      <c r="F29" s="118">
        <v>10</v>
      </c>
      <c r="G29" s="118">
        <v>7</v>
      </c>
      <c r="H29" s="23">
        <v>40</v>
      </c>
      <c r="I29" s="67">
        <v>17.4</v>
      </c>
      <c r="J29" s="71"/>
      <c r="K29" s="71">
        <f t="shared" si="0"/>
        <v>81.4</v>
      </c>
      <c r="L29" s="93" t="str">
        <f t="shared" si="1"/>
        <v>B</v>
      </c>
      <c r="Q29" s="26"/>
    </row>
    <row r="30" spans="1:17" ht="12.75">
      <c r="A30" s="67">
        <f t="shared" si="2"/>
        <v>29</v>
      </c>
      <c r="B30" s="118" t="str">
        <f>Sheet1!B30</f>
        <v>42/2019</v>
      </c>
      <c r="C30" s="118" t="str">
        <f>Sheet1!E30&amp;" "&amp;Sheet1!F30</f>
        <v>Vesna Mandić</v>
      </c>
      <c r="D30" s="118"/>
      <c r="E30" s="118"/>
      <c r="F30" s="118"/>
      <c r="G30" s="118"/>
      <c r="H30" s="23"/>
      <c r="I30" s="67"/>
      <c r="J30" s="71"/>
      <c r="K30" s="71">
        <f t="shared" si="0"/>
        <v>0</v>
      </c>
      <c r="L30" s="93" t="str">
        <f t="shared" si="1"/>
        <v>F</v>
      </c>
      <c r="Q30" s="26"/>
    </row>
    <row r="31" spans="1:17" ht="12.75">
      <c r="A31" s="67">
        <f t="shared" si="2"/>
        <v>30</v>
      </c>
      <c r="B31" s="118" t="str">
        <f>Sheet1!B31</f>
        <v>43/2019</v>
      </c>
      <c r="C31" s="118" t="str">
        <f>Sheet1!E31&amp;" "&amp;Sheet1!F31</f>
        <v>Maja Vujisić</v>
      </c>
      <c r="D31" s="118"/>
      <c r="E31" s="118">
        <v>10</v>
      </c>
      <c r="F31" s="118">
        <v>10</v>
      </c>
      <c r="G31" s="118">
        <v>10</v>
      </c>
      <c r="H31" s="23">
        <v>40</v>
      </c>
      <c r="I31" s="67">
        <v>25.5</v>
      </c>
      <c r="J31" s="71"/>
      <c r="K31" s="71">
        <f t="shared" si="0"/>
        <v>95.5</v>
      </c>
      <c r="L31" s="93" t="str">
        <f t="shared" si="1"/>
        <v>A</v>
      </c>
      <c r="Q31" s="26"/>
    </row>
    <row r="32" spans="1:17" ht="12.75">
      <c r="A32" s="67">
        <f t="shared" si="2"/>
        <v>31</v>
      </c>
      <c r="B32" s="118" t="str">
        <f>Sheet1!B32</f>
        <v>44/2019</v>
      </c>
      <c r="C32" s="118" t="str">
        <f>Sheet1!E32&amp;" "&amp;Sheet1!F32</f>
        <v>Lazar Šćekić</v>
      </c>
      <c r="D32" s="118"/>
      <c r="E32" s="118">
        <v>10</v>
      </c>
      <c r="F32" s="118">
        <v>10</v>
      </c>
      <c r="G32" s="118">
        <v>10</v>
      </c>
      <c r="H32" s="23">
        <v>40</v>
      </c>
      <c r="I32" s="67">
        <v>26.4</v>
      </c>
      <c r="J32" s="71"/>
      <c r="K32" s="71">
        <f t="shared" si="0"/>
        <v>96.4</v>
      </c>
      <c r="L32" s="93" t="str">
        <f t="shared" si="1"/>
        <v>A</v>
      </c>
      <c r="Q32" s="26"/>
    </row>
    <row r="33" spans="1:17" ht="12.75">
      <c r="A33" s="67">
        <f t="shared" si="2"/>
        <v>32</v>
      </c>
      <c r="B33" s="118" t="str">
        <f>Sheet1!B33</f>
        <v>46/2019</v>
      </c>
      <c r="C33" s="118" t="str">
        <f>Sheet1!E33&amp;" "&amp;Sheet1!F33</f>
        <v>Aleksandra Vuković</v>
      </c>
      <c r="D33" s="118"/>
      <c r="E33" s="118">
        <v>10</v>
      </c>
      <c r="F33" s="118">
        <v>10</v>
      </c>
      <c r="G33" s="118">
        <v>10</v>
      </c>
      <c r="H33" s="23">
        <v>37</v>
      </c>
      <c r="I33" s="67">
        <v>6</v>
      </c>
      <c r="J33" s="71"/>
      <c r="K33" s="71">
        <f t="shared" si="0"/>
        <v>73</v>
      </c>
      <c r="L33" s="93" t="str">
        <f t="shared" si="1"/>
        <v>C</v>
      </c>
      <c r="Q33" s="26"/>
    </row>
    <row r="34" spans="1:17" ht="12.75">
      <c r="A34" s="67">
        <f t="shared" si="2"/>
        <v>33</v>
      </c>
      <c r="B34" s="118" t="str">
        <f>Sheet1!B34</f>
        <v>47/2019</v>
      </c>
      <c r="C34" s="118" t="str">
        <f>Sheet1!E34&amp;" "&amp;Sheet1!F34</f>
        <v>Dejan Vraneš</v>
      </c>
      <c r="D34" s="118"/>
      <c r="E34" s="118">
        <v>10</v>
      </c>
      <c r="F34" s="118">
        <v>10</v>
      </c>
      <c r="G34" s="118">
        <v>10</v>
      </c>
      <c r="H34" s="23">
        <v>36</v>
      </c>
      <c r="I34" s="67">
        <v>26.1</v>
      </c>
      <c r="J34" s="71"/>
      <c r="K34" s="71">
        <f t="shared" si="0"/>
        <v>92.1</v>
      </c>
      <c r="L34" s="93" t="str">
        <f t="shared" si="1"/>
        <v>A</v>
      </c>
      <c r="Q34" s="26"/>
    </row>
    <row r="35" spans="1:17" ht="12.75">
      <c r="A35" s="67">
        <f t="shared" si="2"/>
        <v>34</v>
      </c>
      <c r="B35" s="118" t="str">
        <f>Sheet1!B35</f>
        <v>48/2019</v>
      </c>
      <c r="C35" s="118" t="str">
        <f>Sheet1!E35&amp;" "&amp;Sheet1!F35</f>
        <v>Ana Muratović</v>
      </c>
      <c r="D35" s="118"/>
      <c r="E35" s="118">
        <v>7</v>
      </c>
      <c r="F35" s="118">
        <v>10</v>
      </c>
      <c r="G35" s="118">
        <v>10</v>
      </c>
      <c r="H35" s="23">
        <v>38</v>
      </c>
      <c r="I35" s="67"/>
      <c r="J35" s="71"/>
      <c r="K35" s="71">
        <f t="shared" si="0"/>
        <v>65</v>
      </c>
      <c r="L35" s="93" t="str">
        <f t="shared" si="1"/>
        <v>D</v>
      </c>
      <c r="Q35" s="26"/>
    </row>
    <row r="36" spans="1:17" ht="12.75">
      <c r="A36" s="67">
        <f t="shared" si="2"/>
        <v>35</v>
      </c>
      <c r="B36" s="118" t="str">
        <f>Sheet1!B36</f>
        <v>49/2019</v>
      </c>
      <c r="C36" s="118" t="str">
        <f>Sheet1!E36&amp;" "&amp;Sheet1!F36</f>
        <v>Milica Vučinić</v>
      </c>
      <c r="D36" s="118"/>
      <c r="E36" s="118">
        <v>10</v>
      </c>
      <c r="F36" s="118">
        <v>10</v>
      </c>
      <c r="G36" s="118">
        <v>10</v>
      </c>
      <c r="H36" s="23">
        <v>40</v>
      </c>
      <c r="I36" s="67"/>
      <c r="J36" s="71"/>
      <c r="K36" s="71">
        <f t="shared" si="0"/>
        <v>70</v>
      </c>
      <c r="L36" s="93" t="str">
        <f t="shared" si="1"/>
        <v>C</v>
      </c>
      <c r="Q36" s="26"/>
    </row>
    <row r="37" spans="1:17" ht="12.75">
      <c r="A37" s="67">
        <f t="shared" si="2"/>
        <v>36</v>
      </c>
      <c r="B37" s="118" t="str">
        <f>Sheet1!B37</f>
        <v>50/2019</v>
      </c>
      <c r="C37" s="118" t="str">
        <f>Sheet1!E37&amp;" "&amp;Sheet1!F37</f>
        <v>Nikola Bakić</v>
      </c>
      <c r="D37" s="118"/>
      <c r="E37" s="118">
        <v>10</v>
      </c>
      <c r="F37" s="118">
        <v>10</v>
      </c>
      <c r="G37" s="118">
        <v>10</v>
      </c>
      <c r="H37" s="23">
        <v>36</v>
      </c>
      <c r="I37" s="67"/>
      <c r="J37" s="71"/>
      <c r="K37" s="71">
        <f t="shared" si="0"/>
        <v>66</v>
      </c>
      <c r="L37" s="93" t="str">
        <f t="shared" si="1"/>
        <v>D</v>
      </c>
      <c r="Q37" s="26"/>
    </row>
    <row r="38" spans="1:17" ht="12.75">
      <c r="A38" s="67">
        <f t="shared" si="2"/>
        <v>37</v>
      </c>
      <c r="B38" s="118" t="str">
        <f>Sheet1!B38</f>
        <v>52/2019</v>
      </c>
      <c r="C38" s="118" t="str">
        <f>Sheet1!E38&amp;" "&amp;Sheet1!F38</f>
        <v>Uroš Ognjenović</v>
      </c>
      <c r="D38" s="118"/>
      <c r="E38" s="118">
        <v>8</v>
      </c>
      <c r="F38" s="118">
        <v>10</v>
      </c>
      <c r="G38" s="118">
        <v>7</v>
      </c>
      <c r="H38" s="23">
        <v>40</v>
      </c>
      <c r="I38" s="67">
        <v>20.4</v>
      </c>
      <c r="J38" s="71"/>
      <c r="K38" s="71">
        <f t="shared" si="0"/>
        <v>85.4</v>
      </c>
      <c r="L38" s="93" t="str">
        <f t="shared" si="1"/>
        <v>B</v>
      </c>
      <c r="Q38" s="26"/>
    </row>
    <row r="39" spans="1:17" ht="12.75">
      <c r="A39" s="67">
        <f t="shared" si="2"/>
        <v>38</v>
      </c>
      <c r="B39" s="118" t="str">
        <f>Sheet1!B39</f>
        <v>53/2019</v>
      </c>
      <c r="C39" s="118" t="str">
        <f>Sheet1!E39&amp;" "&amp;Sheet1!F39</f>
        <v>Mia Kovač</v>
      </c>
      <c r="D39" s="118"/>
      <c r="E39" s="118">
        <v>5</v>
      </c>
      <c r="F39" s="118">
        <v>10</v>
      </c>
      <c r="G39" s="118">
        <v>10</v>
      </c>
      <c r="H39" s="23">
        <v>38</v>
      </c>
      <c r="I39" s="67"/>
      <c r="J39" s="71"/>
      <c r="K39" s="71">
        <f t="shared" si="0"/>
        <v>63</v>
      </c>
      <c r="L39" s="93" t="str">
        <f t="shared" si="1"/>
        <v>D</v>
      </c>
      <c r="Q39" s="26"/>
    </row>
    <row r="40" spans="1:17" ht="12.75">
      <c r="A40" s="67">
        <f t="shared" si="2"/>
        <v>39</v>
      </c>
      <c r="B40" s="118" t="str">
        <f>Sheet1!B40</f>
        <v>55/2019</v>
      </c>
      <c r="C40" s="132" t="str">
        <f>Sheet1!E40&amp;" "&amp;Sheet1!F40</f>
        <v>Bojana Kršikapa</v>
      </c>
      <c r="D40" s="118"/>
      <c r="E40" s="118">
        <v>10</v>
      </c>
      <c r="F40" s="118">
        <v>10</v>
      </c>
      <c r="G40" s="118">
        <v>10</v>
      </c>
      <c r="H40" s="23">
        <v>11</v>
      </c>
      <c r="I40" s="67">
        <v>30</v>
      </c>
      <c r="J40" s="71"/>
      <c r="K40" s="71">
        <f t="shared" si="0"/>
        <v>71</v>
      </c>
      <c r="L40" s="93" t="str">
        <f t="shared" si="1"/>
        <v>C</v>
      </c>
      <c r="Q40" s="26"/>
    </row>
    <row r="41" spans="1:17" ht="12.75">
      <c r="A41" s="67">
        <f t="shared" si="2"/>
        <v>40</v>
      </c>
      <c r="B41" s="118" t="str">
        <f>Sheet1!B41</f>
        <v>56/2019</v>
      </c>
      <c r="C41" s="118" t="str">
        <f>Sheet1!E41&amp;" "&amp;Sheet1!F41</f>
        <v>Aleksandar Pupavac</v>
      </c>
      <c r="D41" s="118"/>
      <c r="E41" s="118">
        <v>8</v>
      </c>
      <c r="F41" s="118">
        <v>10</v>
      </c>
      <c r="G41" s="118">
        <v>7</v>
      </c>
      <c r="H41" s="23">
        <v>40</v>
      </c>
      <c r="I41" s="67">
        <v>9</v>
      </c>
      <c r="J41" s="71"/>
      <c r="K41" s="71">
        <f t="shared" si="0"/>
        <v>74</v>
      </c>
      <c r="L41" s="93" t="str">
        <f t="shared" si="1"/>
        <v>C</v>
      </c>
      <c r="Q41" s="26"/>
    </row>
    <row r="42" spans="1:17" ht="12.75">
      <c r="A42" s="67">
        <f t="shared" si="2"/>
        <v>41</v>
      </c>
      <c r="B42" s="118" t="str">
        <f>Sheet1!B42</f>
        <v>57/2019</v>
      </c>
      <c r="C42" s="118" t="str">
        <f>Sheet1!E42&amp;" "&amp;Sheet1!F42</f>
        <v>Tanja Đukanović</v>
      </c>
      <c r="D42" s="118"/>
      <c r="E42" s="118"/>
      <c r="F42" s="118"/>
      <c r="G42" s="118"/>
      <c r="H42" s="23"/>
      <c r="I42" s="67"/>
      <c r="J42" s="71"/>
      <c r="K42" s="71">
        <f t="shared" si="0"/>
        <v>0</v>
      </c>
      <c r="L42" s="93" t="str">
        <f t="shared" si="1"/>
        <v>F</v>
      </c>
      <c r="Q42" s="26"/>
    </row>
    <row r="43" spans="1:17" ht="12.75">
      <c r="A43" s="67">
        <f t="shared" si="2"/>
        <v>42</v>
      </c>
      <c r="B43" s="118" t="str">
        <f>Sheet1!B43</f>
        <v>58/2019</v>
      </c>
      <c r="C43" s="118" t="str">
        <f>Sheet1!E43&amp;" "&amp;Sheet1!F43</f>
        <v>Enis Čindrak</v>
      </c>
      <c r="D43" s="118"/>
      <c r="E43" s="118">
        <v>10</v>
      </c>
      <c r="F43" s="118">
        <v>10</v>
      </c>
      <c r="G43" s="118">
        <v>10</v>
      </c>
      <c r="H43" s="23">
        <v>36</v>
      </c>
      <c r="I43" s="67"/>
      <c r="J43" s="71"/>
      <c r="K43" s="71">
        <f t="shared" si="0"/>
        <v>66</v>
      </c>
      <c r="L43" s="93" t="str">
        <f t="shared" si="1"/>
        <v>D</v>
      </c>
      <c r="Q43" s="26"/>
    </row>
    <row r="44" spans="1:17" ht="12.75">
      <c r="A44" s="67">
        <f t="shared" si="2"/>
        <v>43</v>
      </c>
      <c r="B44" s="118" t="str">
        <f>Sheet1!B44</f>
        <v>60/2019</v>
      </c>
      <c r="C44" s="118" t="str">
        <f>Sheet1!E44&amp;" "&amp;Sheet1!F44</f>
        <v>Radisav Brajković</v>
      </c>
      <c r="D44" s="118"/>
      <c r="E44" s="118">
        <v>7</v>
      </c>
      <c r="F44" s="118">
        <v>7</v>
      </c>
      <c r="G44" s="118">
        <v>10</v>
      </c>
      <c r="H44" s="23">
        <v>38</v>
      </c>
      <c r="I44" s="67">
        <v>8.25</v>
      </c>
      <c r="J44" s="71"/>
      <c r="K44" s="71">
        <f t="shared" si="0"/>
        <v>70.25</v>
      </c>
      <c r="L44" s="93" t="str">
        <f t="shared" si="1"/>
        <v>C</v>
      </c>
      <c r="Q44" s="26"/>
    </row>
    <row r="45" spans="1:17" ht="12.75">
      <c r="A45" s="67">
        <f t="shared" si="2"/>
        <v>44</v>
      </c>
      <c r="B45" s="118" t="str">
        <f>Sheet1!B45</f>
        <v>61/2019</v>
      </c>
      <c r="C45" s="118" t="str">
        <f>Sheet1!E45&amp;" "&amp;Sheet1!F45</f>
        <v>Radonja Šoškić</v>
      </c>
      <c r="D45" s="118"/>
      <c r="E45" s="118">
        <v>7</v>
      </c>
      <c r="F45" s="118">
        <v>7</v>
      </c>
      <c r="G45" s="118">
        <v>10</v>
      </c>
      <c r="H45" s="23">
        <v>38</v>
      </c>
      <c r="I45" s="67"/>
      <c r="J45" s="71"/>
      <c r="K45" s="71">
        <f t="shared" si="0"/>
        <v>62</v>
      </c>
      <c r="L45" s="93" t="str">
        <f t="shared" si="1"/>
        <v>D</v>
      </c>
      <c r="Q45" s="26"/>
    </row>
    <row r="46" spans="1:17" ht="12.75">
      <c r="A46" s="67">
        <f t="shared" si="2"/>
        <v>45</v>
      </c>
      <c r="B46" s="118" t="str">
        <f>Sheet1!B46</f>
        <v>62/2019</v>
      </c>
      <c r="C46" s="118" t="str">
        <f>Sheet1!E46&amp;" "&amp;Sheet1!F46</f>
        <v>Valentina Đukić</v>
      </c>
      <c r="D46" s="118"/>
      <c r="E46" s="118">
        <v>7</v>
      </c>
      <c r="F46" s="118">
        <v>10</v>
      </c>
      <c r="G46" s="118">
        <v>10</v>
      </c>
      <c r="H46" s="23">
        <v>40</v>
      </c>
      <c r="I46" s="67"/>
      <c r="J46" s="71"/>
      <c r="K46" s="71">
        <f t="shared" si="0"/>
        <v>67</v>
      </c>
      <c r="L46" s="93" t="str">
        <f t="shared" si="1"/>
        <v>D</v>
      </c>
      <c r="Q46" s="26"/>
    </row>
    <row r="47" spans="1:17" ht="12.75">
      <c r="A47" s="67">
        <f t="shared" si="2"/>
        <v>46</v>
      </c>
      <c r="B47" s="118" t="str">
        <f>Sheet1!B47</f>
        <v>63/2019</v>
      </c>
      <c r="C47" s="118" t="str">
        <f>Sheet1!E47&amp;" "&amp;Sheet1!F47</f>
        <v>Marina Šljukić</v>
      </c>
      <c r="D47" s="118"/>
      <c r="E47" s="118">
        <v>7</v>
      </c>
      <c r="F47" s="118">
        <v>10</v>
      </c>
      <c r="G47" s="118">
        <v>10</v>
      </c>
      <c r="H47" s="23">
        <v>35</v>
      </c>
      <c r="I47" s="67"/>
      <c r="J47" s="71"/>
      <c r="K47" s="71">
        <f t="shared" si="0"/>
        <v>62</v>
      </c>
      <c r="L47" s="93" t="str">
        <f t="shared" si="1"/>
        <v>D</v>
      </c>
      <c r="Q47" s="26"/>
    </row>
    <row r="48" spans="1:17" ht="12.75">
      <c r="A48" s="67">
        <f t="shared" si="2"/>
        <v>47</v>
      </c>
      <c r="B48" s="118" t="str">
        <f>Sheet1!B48</f>
        <v>65/2019</v>
      </c>
      <c r="C48" s="118" t="str">
        <f>Sheet1!E48&amp;" "&amp;Sheet1!F48</f>
        <v>Neda Srdanović</v>
      </c>
      <c r="D48" s="118"/>
      <c r="E48" s="118">
        <v>10</v>
      </c>
      <c r="F48" s="118">
        <v>10</v>
      </c>
      <c r="G48" s="118">
        <v>10</v>
      </c>
      <c r="H48" s="23">
        <v>40</v>
      </c>
      <c r="I48" s="67">
        <v>27.9</v>
      </c>
      <c r="J48" s="67"/>
      <c r="K48" s="71">
        <f t="shared" si="0"/>
        <v>97.9</v>
      </c>
      <c r="L48" s="124" t="str">
        <f t="shared" si="1"/>
        <v>A</v>
      </c>
      <c r="Q48" s="26"/>
    </row>
    <row r="49" spans="1:17" ht="12.75">
      <c r="A49" s="86"/>
      <c r="B49" s="25"/>
      <c r="C49" s="25"/>
      <c r="D49" s="25"/>
      <c r="E49" s="25"/>
      <c r="F49" s="25"/>
      <c r="G49" s="25"/>
      <c r="H49" s="28"/>
      <c r="I49" s="86"/>
      <c r="J49" s="86"/>
      <c r="K49" s="86"/>
      <c r="L49" s="111"/>
      <c r="Q49" s="26"/>
    </row>
    <row r="50" spans="1:17" ht="12.75">
      <c r="A50" s="86"/>
      <c r="B50" s="25"/>
      <c r="C50" s="25"/>
      <c r="D50" s="25"/>
      <c r="E50" s="25"/>
      <c r="F50" s="25"/>
      <c r="G50" s="25"/>
      <c r="H50" s="28"/>
      <c r="I50" s="86"/>
      <c r="J50" s="86"/>
      <c r="K50" s="86"/>
      <c r="L50" s="111"/>
      <c r="Q50" s="26"/>
    </row>
    <row r="51" spans="1:17" ht="12.75">
      <c r="A51" s="86"/>
      <c r="B51" s="25"/>
      <c r="C51" s="25"/>
      <c r="D51" s="25"/>
      <c r="E51" s="25"/>
      <c r="F51" s="25"/>
      <c r="G51" s="25"/>
      <c r="H51" s="28"/>
      <c r="I51" s="86"/>
      <c r="J51" s="16"/>
      <c r="K51" s="86"/>
      <c r="L51" s="111"/>
      <c r="Q51" s="26"/>
    </row>
    <row r="52" spans="1:17" ht="12.75">
      <c r="A52" s="86"/>
      <c r="B52" s="25"/>
      <c r="C52" s="25"/>
      <c r="D52" s="25"/>
      <c r="E52" s="25"/>
      <c r="F52" s="25"/>
      <c r="G52" s="25"/>
      <c r="H52" s="27"/>
      <c r="I52" s="86"/>
      <c r="J52" s="16"/>
      <c r="K52" s="86"/>
      <c r="L52" s="111"/>
      <c r="Q52" s="26"/>
    </row>
    <row r="53" spans="1:17" ht="12.75">
      <c r="A53" s="86"/>
      <c r="B53" s="25"/>
      <c r="C53" s="25"/>
      <c r="D53" s="25"/>
      <c r="E53" s="25"/>
      <c r="F53" s="25"/>
      <c r="G53" s="25"/>
      <c r="H53" s="27"/>
      <c r="I53" s="86"/>
      <c r="J53" s="16"/>
      <c r="K53" s="16"/>
      <c r="L53" s="111"/>
      <c r="Q53" s="26"/>
    </row>
    <row r="54" spans="1:12" ht="12.75">
      <c r="A54" s="86"/>
      <c r="B54" s="25"/>
      <c r="C54" s="25"/>
      <c r="D54" s="25"/>
      <c r="E54" s="25"/>
      <c r="F54" s="25"/>
      <c r="G54" s="25"/>
      <c r="H54" s="27"/>
      <c r="I54" s="86"/>
      <c r="J54" s="16"/>
      <c r="K54" s="16"/>
      <c r="L54" s="111"/>
    </row>
    <row r="55" spans="1:12" ht="12.75">
      <c r="A55" s="86"/>
      <c r="B55" s="25"/>
      <c r="C55" s="25"/>
      <c r="D55" s="25"/>
      <c r="E55" s="25"/>
      <c r="F55" s="25"/>
      <c r="G55" s="25"/>
      <c r="H55" s="27"/>
      <c r="I55" s="86"/>
      <c r="J55" s="16"/>
      <c r="K55" s="16"/>
      <c r="L55" s="111"/>
    </row>
    <row r="56" spans="1:12" ht="12.75">
      <c r="A56" s="86"/>
      <c r="B56" s="25"/>
      <c r="C56" s="25"/>
      <c r="D56" s="25"/>
      <c r="E56" s="25"/>
      <c r="F56" s="82"/>
      <c r="G56" s="25"/>
      <c r="H56" s="27"/>
      <c r="I56" s="86"/>
      <c r="J56" s="16"/>
      <c r="K56" s="16"/>
      <c r="L56" s="111"/>
    </row>
    <row r="57" spans="1:12" ht="12.75">
      <c r="A57" s="86"/>
      <c r="B57" s="25"/>
      <c r="C57" s="25"/>
      <c r="D57" s="25"/>
      <c r="E57" s="82"/>
      <c r="F57" s="82"/>
      <c r="G57" s="25"/>
      <c r="H57" s="27"/>
      <c r="I57" s="86"/>
      <c r="J57" s="16"/>
      <c r="K57" s="16"/>
      <c r="L57" s="111"/>
    </row>
    <row r="58" spans="1:12" ht="12.75">
      <c r="A58" s="86"/>
      <c r="B58" s="25"/>
      <c r="C58" s="25"/>
      <c r="D58" s="25"/>
      <c r="E58" s="82"/>
      <c r="F58" s="82"/>
      <c r="G58" s="25"/>
      <c r="H58" s="27"/>
      <c r="I58" s="86"/>
      <c r="J58" s="16"/>
      <c r="K58" s="16"/>
      <c r="L58" s="111"/>
    </row>
    <row r="59" spans="1:12" ht="12.75">
      <c r="A59" s="86"/>
      <c r="B59" s="25"/>
      <c r="C59" s="25"/>
      <c r="D59" s="82"/>
      <c r="E59" s="82"/>
      <c r="F59" s="82"/>
      <c r="G59" s="25"/>
      <c r="H59" s="27"/>
      <c r="I59" s="86"/>
      <c r="J59" s="16"/>
      <c r="K59" s="16"/>
      <c r="L59" s="16"/>
    </row>
    <row r="60" spans="1:12" ht="12.75">
      <c r="A60" s="86"/>
      <c r="B60" s="25"/>
      <c r="C60" s="25"/>
      <c r="D60" s="82"/>
      <c r="E60" s="82"/>
      <c r="F60" s="82"/>
      <c r="G60" s="25"/>
      <c r="H60" s="27"/>
      <c r="I60" s="86"/>
      <c r="J60" s="16"/>
      <c r="K60" s="16"/>
      <c r="L60" s="16"/>
    </row>
    <row r="61" spans="1:12" ht="12.75">
      <c r="A61" s="86"/>
      <c r="B61" s="25"/>
      <c r="C61" s="25"/>
      <c r="D61" s="82"/>
      <c r="E61" s="82"/>
      <c r="F61" s="82"/>
      <c r="G61" s="82"/>
      <c r="H61" s="27"/>
      <c r="I61" s="86"/>
      <c r="J61" s="16"/>
      <c r="K61" s="16"/>
      <c r="L61" s="16"/>
    </row>
    <row r="62" spans="1:12" ht="12.75">
      <c r="A62" s="86"/>
      <c r="B62" s="25"/>
      <c r="C62" s="25"/>
      <c r="D62" s="82"/>
      <c r="E62" s="82"/>
      <c r="F62" s="82"/>
      <c r="G62" s="82"/>
      <c r="H62" s="27"/>
      <c r="I62" s="86"/>
      <c r="J62" s="16"/>
      <c r="K62" s="16"/>
      <c r="L62" s="16"/>
    </row>
    <row r="63" spans="1:12" ht="12.75">
      <c r="A63" s="86"/>
      <c r="B63" s="25"/>
      <c r="C63" s="25"/>
      <c r="D63" s="82"/>
      <c r="E63" s="82"/>
      <c r="F63" s="82"/>
      <c r="G63" s="82"/>
      <c r="H63" s="27"/>
      <c r="I63" s="86"/>
      <c r="J63" s="16"/>
      <c r="K63" s="16"/>
      <c r="L63" s="16"/>
    </row>
    <row r="64" spans="1:12" ht="12.75">
      <c r="A64" s="86"/>
      <c r="B64" s="25"/>
      <c r="C64" s="25"/>
      <c r="D64" s="82"/>
      <c r="E64" s="82"/>
      <c r="F64" s="82"/>
      <c r="G64" s="82"/>
      <c r="H64" s="27"/>
      <c r="I64" s="86"/>
      <c r="J64" s="16"/>
      <c r="K64" s="16"/>
      <c r="L64" s="16"/>
    </row>
    <row r="65" spans="1:12" ht="12.75">
      <c r="A65" s="86"/>
      <c r="B65" s="25"/>
      <c r="C65" s="25"/>
      <c r="D65" s="16"/>
      <c r="E65" s="16"/>
      <c r="F65" s="16"/>
      <c r="G65" s="16"/>
      <c r="H65" s="27"/>
      <c r="I65" s="16"/>
      <c r="J65" s="16"/>
      <c r="K65" s="16"/>
      <c r="L65" s="16"/>
    </row>
    <row r="66" spans="1:12" ht="12.75">
      <c r="A66" s="86"/>
      <c r="B66" s="25"/>
      <c r="C66" s="25"/>
      <c r="D66" s="16"/>
      <c r="E66" s="16"/>
      <c r="F66" s="16"/>
      <c r="G66" s="16"/>
      <c r="H66" s="27"/>
      <c r="I66" s="16"/>
      <c r="J66" s="16"/>
      <c r="K66" s="16"/>
      <c r="L66" s="16"/>
    </row>
    <row r="67" spans="1:12" ht="12.75">
      <c r="A67" s="86"/>
      <c r="B67" s="25"/>
      <c r="C67" s="25"/>
      <c r="D67" s="16"/>
      <c r="E67" s="16"/>
      <c r="F67" s="16"/>
      <c r="G67" s="16"/>
      <c r="H67" s="27"/>
      <c r="I67" s="16"/>
      <c r="J67" s="16"/>
      <c r="K67" s="16"/>
      <c r="L67" s="16"/>
    </row>
    <row r="68" spans="1:12" ht="12.75">
      <c r="A68" s="86"/>
      <c r="B68" s="25"/>
      <c r="C68" s="25"/>
      <c r="D68" s="16"/>
      <c r="E68" s="16"/>
      <c r="F68" s="16"/>
      <c r="G68" s="16"/>
      <c r="H68" s="27"/>
      <c r="I68" s="16"/>
      <c r="J68" s="16"/>
      <c r="K68" s="16"/>
      <c r="L68" s="16"/>
    </row>
    <row r="69" spans="1:12" ht="12.75">
      <c r="A69" s="86"/>
      <c r="B69" s="25"/>
      <c r="C69" s="25"/>
      <c r="D69" s="16"/>
      <c r="E69" s="16"/>
      <c r="F69" s="16"/>
      <c r="G69" s="16"/>
      <c r="H69" s="27"/>
      <c r="I69" s="16"/>
      <c r="J69" s="16"/>
      <c r="K69" s="16"/>
      <c r="L69" s="16"/>
    </row>
    <row r="70" spans="1:12" ht="12.75">
      <c r="A70" s="86"/>
      <c r="B70" s="25"/>
      <c r="C70" s="25"/>
      <c r="D70" s="16"/>
      <c r="E70" s="16"/>
      <c r="F70" s="16"/>
      <c r="G70" s="16"/>
      <c r="H70" s="27"/>
      <c r="I70" s="16"/>
      <c r="J70" s="16"/>
      <c r="K70" s="16"/>
      <c r="L70" s="16"/>
    </row>
    <row r="71" spans="1:12" ht="12.75">
      <c r="A71" s="86"/>
      <c r="B71" s="25"/>
      <c r="C71" s="25"/>
      <c r="D71" s="16"/>
      <c r="E71" s="16"/>
      <c r="F71" s="16"/>
      <c r="G71" s="16"/>
      <c r="H71" s="27"/>
      <c r="I71" s="16"/>
      <c r="J71" s="16"/>
      <c r="K71" s="16"/>
      <c r="L71" s="16"/>
    </row>
    <row r="72" spans="1:12" ht="12.75">
      <c r="A72" s="86"/>
      <c r="B72" s="25"/>
      <c r="C72" s="25"/>
      <c r="D72" s="16"/>
      <c r="E72" s="16"/>
      <c r="F72" s="16"/>
      <c r="G72" s="16"/>
      <c r="H72" s="27"/>
      <c r="I72" s="16"/>
      <c r="J72" s="16"/>
      <c r="K72" s="16"/>
      <c r="L72" s="16"/>
    </row>
    <row r="73" spans="1:12" ht="12.75">
      <c r="A73" s="86"/>
      <c r="B73" s="25"/>
      <c r="C73" s="16"/>
      <c r="D73" s="16"/>
      <c r="E73" s="16"/>
      <c r="F73" s="16"/>
      <c r="G73" s="16"/>
      <c r="H73" s="27"/>
      <c r="I73" s="16"/>
      <c r="J73" s="16"/>
      <c r="K73" s="16"/>
      <c r="L73" s="16"/>
    </row>
    <row r="74" spans="1:12" ht="12.75">
      <c r="A74" s="86"/>
      <c r="B74" s="25"/>
      <c r="C74" s="16"/>
      <c r="D74" s="16"/>
      <c r="E74" s="16"/>
      <c r="F74" s="16"/>
      <c r="G74" s="16"/>
      <c r="H74" s="27"/>
      <c r="I74" s="16"/>
      <c r="J74" s="16"/>
      <c r="K74" s="16"/>
      <c r="L74" s="16"/>
    </row>
    <row r="75" spans="1:12" ht="12.75">
      <c r="A75" s="86"/>
      <c r="B75" s="25"/>
      <c r="C75" s="16"/>
      <c r="D75" s="16"/>
      <c r="E75" s="16"/>
      <c r="F75" s="16"/>
      <c r="G75" s="16"/>
      <c r="H75" s="27"/>
      <c r="I75" s="16"/>
      <c r="J75" s="16"/>
      <c r="K75" s="16"/>
      <c r="L75" s="16"/>
    </row>
    <row r="76" spans="1:12" ht="12.75">
      <c r="A76" s="86"/>
      <c r="B76" s="25"/>
      <c r="C76" s="16"/>
      <c r="D76" s="16"/>
      <c r="E76" s="16"/>
      <c r="F76" s="16"/>
      <c r="G76" s="16"/>
      <c r="H76" s="27"/>
      <c r="I76" s="16"/>
      <c r="J76" s="16"/>
      <c r="K76" s="16"/>
      <c r="L76" s="16"/>
    </row>
    <row r="77" spans="1:12" ht="12.75">
      <c r="A77" s="86"/>
      <c r="B77" s="25"/>
      <c r="C77" s="16"/>
      <c r="D77" s="16"/>
      <c r="E77" s="16"/>
      <c r="F77" s="16"/>
      <c r="G77" s="16"/>
      <c r="H77" s="27"/>
      <c r="I77" s="16"/>
      <c r="J77" s="16"/>
      <c r="K77" s="16"/>
      <c r="L77" s="16"/>
    </row>
    <row r="78" spans="1:12" ht="12.75">
      <c r="A78" s="86"/>
      <c r="B78" s="25"/>
      <c r="C78" s="16"/>
      <c r="D78" s="16"/>
      <c r="E78" s="16"/>
      <c r="F78" s="16"/>
      <c r="G78" s="16"/>
      <c r="H78" s="27"/>
      <c r="I78" s="16"/>
      <c r="J78" s="16"/>
      <c r="K78" s="16"/>
      <c r="L78" s="16"/>
    </row>
    <row r="79" spans="1:12" ht="12.75">
      <c r="A79" s="86"/>
      <c r="B79" s="25"/>
      <c r="C79" s="16"/>
      <c r="D79" s="16"/>
      <c r="E79" s="16"/>
      <c r="F79" s="16"/>
      <c r="G79" s="16"/>
      <c r="H79" s="27"/>
      <c r="I79" s="16"/>
      <c r="J79" s="16"/>
      <c r="K79" s="16"/>
      <c r="L79" s="16"/>
    </row>
    <row r="80" spans="1:12" ht="12.75">
      <c r="A80" s="86"/>
      <c r="B80" s="25"/>
      <c r="C80" s="16"/>
      <c r="D80" s="16"/>
      <c r="E80" s="16"/>
      <c r="F80" s="16"/>
      <c r="G80" s="16"/>
      <c r="H80" s="27"/>
      <c r="I80" s="16"/>
      <c r="J80" s="16"/>
      <c r="K80" s="16"/>
      <c r="L80" s="16"/>
    </row>
    <row r="81" spans="1:12" ht="12.75">
      <c r="A81" s="86"/>
      <c r="B81" s="25"/>
      <c r="C81" s="16"/>
      <c r="D81" s="16"/>
      <c r="E81" s="16"/>
      <c r="F81" s="16"/>
      <c r="G81" s="16"/>
      <c r="H81" s="27"/>
      <c r="I81" s="16"/>
      <c r="J81" s="16"/>
      <c r="K81" s="16"/>
      <c r="L81" s="16"/>
    </row>
    <row r="82" spans="1:12" ht="12.75">
      <c r="A82" s="86"/>
      <c r="B82" s="25"/>
      <c r="C82" s="16"/>
      <c r="D82" s="16"/>
      <c r="E82" s="16"/>
      <c r="F82" s="16"/>
      <c r="G82" s="16"/>
      <c r="H82" s="27"/>
      <c r="I82" s="16"/>
      <c r="J82" s="16"/>
      <c r="K82" s="16"/>
      <c r="L82" s="16"/>
    </row>
    <row r="83" spans="1:12" ht="12.75">
      <c r="A83" s="86"/>
      <c r="B83" s="25"/>
      <c r="C83" s="16"/>
      <c r="D83" s="16"/>
      <c r="E83" s="16"/>
      <c r="F83" s="16"/>
      <c r="G83" s="16"/>
      <c r="H83" s="27"/>
      <c r="I83" s="16"/>
      <c r="J83" s="16"/>
      <c r="K83" s="16"/>
      <c r="L83" s="16"/>
    </row>
    <row r="84" spans="1:12" ht="12.75">
      <c r="A84" s="86"/>
      <c r="B84" s="25"/>
      <c r="C84" s="16"/>
      <c r="D84" s="16"/>
      <c r="E84" s="16"/>
      <c r="F84" s="16"/>
      <c r="G84" s="16"/>
      <c r="H84" s="27"/>
      <c r="I84" s="16"/>
      <c r="J84" s="16"/>
      <c r="K84" s="16"/>
      <c r="L84" s="16"/>
    </row>
    <row r="85" spans="1:12" ht="12.75">
      <c r="A85" s="16"/>
      <c r="B85" s="25"/>
      <c r="C85" s="16"/>
      <c r="D85" s="16"/>
      <c r="E85" s="16"/>
      <c r="F85" s="16"/>
      <c r="G85" s="16"/>
      <c r="H85" s="27"/>
      <c r="I85" s="16"/>
      <c r="J85" s="16"/>
      <c r="K85" s="16"/>
      <c r="L85" s="16"/>
    </row>
    <row r="86" spans="1:12" ht="12.75">
      <c r="A86" s="16"/>
      <c r="B86" s="25"/>
      <c r="C86" s="16"/>
      <c r="D86" s="16"/>
      <c r="E86" s="16"/>
      <c r="F86" s="16"/>
      <c r="G86" s="16"/>
      <c r="H86" s="27"/>
      <c r="I86" s="16"/>
      <c r="J86" s="16"/>
      <c r="K86" s="16"/>
      <c r="L86" s="16"/>
    </row>
    <row r="87" spans="1:12" ht="12.75">
      <c r="A87" s="16"/>
      <c r="B87" s="82"/>
      <c r="C87" s="16"/>
      <c r="D87" s="16"/>
      <c r="E87" s="16"/>
      <c r="F87" s="16"/>
      <c r="G87" s="16"/>
      <c r="H87" s="27"/>
      <c r="I87" s="16"/>
      <c r="J87" s="16"/>
      <c r="K87" s="16"/>
      <c r="L87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3.00390625" style="14" customWidth="1"/>
    <col min="2" max="4" width="22.28125" style="12" customWidth="1"/>
    <col min="5" max="5" width="12.57421875" style="12" customWidth="1"/>
    <col min="6" max="6" width="12.57421875" style="13" customWidth="1"/>
    <col min="7" max="7" width="17.7109375" style="13" customWidth="1"/>
    <col min="8" max="8" width="19.57421875" style="13" customWidth="1"/>
    <col min="9" max="9" width="13.57421875" style="13" customWidth="1"/>
    <col min="10" max="10" width="13.28125" style="12" customWidth="1"/>
    <col min="11" max="11" width="6.7109375" style="12" customWidth="1"/>
    <col min="12" max="16384" width="9.140625" style="12" customWidth="1"/>
  </cols>
  <sheetData>
    <row r="1" spans="1:12" ht="18.75" customHeight="1">
      <c r="A1" s="139" t="s">
        <v>1</v>
      </c>
      <c r="B1" s="140"/>
      <c r="C1" s="140"/>
      <c r="D1" s="140"/>
      <c r="E1" s="140"/>
      <c r="F1" s="140"/>
      <c r="G1" s="140"/>
      <c r="H1" s="140"/>
      <c r="I1" s="133"/>
      <c r="J1" s="134"/>
      <c r="K1" s="18"/>
      <c r="L1" s="18"/>
    </row>
    <row r="2" spans="1:12" ht="15">
      <c r="A2" s="32" t="s">
        <v>2</v>
      </c>
      <c r="B2" s="18"/>
      <c r="C2" s="18"/>
      <c r="D2" s="18"/>
      <c r="E2" s="37" t="s">
        <v>59</v>
      </c>
      <c r="F2" s="17"/>
      <c r="G2" s="33" t="s">
        <v>3</v>
      </c>
      <c r="H2" s="61" t="s">
        <v>60</v>
      </c>
      <c r="I2" s="98"/>
      <c r="J2" s="34"/>
      <c r="K2" s="18"/>
      <c r="L2" s="18"/>
    </row>
    <row r="3" spans="1:12" ht="15">
      <c r="A3" s="38" t="s">
        <v>172</v>
      </c>
      <c r="B3" s="60"/>
      <c r="C3" s="60"/>
      <c r="D3" s="60"/>
      <c r="E3" s="35"/>
      <c r="F3" s="17"/>
      <c r="G3" s="17"/>
      <c r="H3" s="17"/>
      <c r="I3" s="18"/>
      <c r="J3" s="34"/>
      <c r="K3" s="18"/>
      <c r="L3" s="18"/>
    </row>
    <row r="4" spans="1:12" ht="12.75" customHeight="1" thickBot="1">
      <c r="A4" s="72"/>
      <c r="B4" s="73"/>
      <c r="C4" s="73"/>
      <c r="D4" s="73"/>
      <c r="E4" s="73"/>
      <c r="F4" s="74"/>
      <c r="G4" s="74"/>
      <c r="H4" s="74"/>
      <c r="I4" s="73"/>
      <c r="J4" s="75"/>
      <c r="K4" s="18"/>
      <c r="L4" s="18"/>
    </row>
    <row r="5" spans="1:11" ht="26.25" customHeight="1" thickBot="1">
      <c r="A5" s="36" t="s">
        <v>15</v>
      </c>
      <c r="B5" s="19"/>
      <c r="C5" s="141" t="s">
        <v>20</v>
      </c>
      <c r="D5" s="142"/>
      <c r="E5" s="142"/>
      <c r="F5" s="142"/>
      <c r="G5" s="142"/>
      <c r="H5" s="143"/>
      <c r="I5" s="137" t="s">
        <v>14</v>
      </c>
      <c r="J5" s="137" t="s">
        <v>4</v>
      </c>
      <c r="K5" s="18"/>
    </row>
    <row r="6" spans="1:11" ht="13.5" thickBot="1">
      <c r="A6" s="62" t="s">
        <v>5</v>
      </c>
      <c r="B6" s="20" t="s">
        <v>12</v>
      </c>
      <c r="C6" s="144" t="s">
        <v>64</v>
      </c>
      <c r="D6" s="144" t="s">
        <v>65</v>
      </c>
      <c r="E6" s="147" t="s">
        <v>66</v>
      </c>
      <c r="F6" s="148"/>
      <c r="G6" s="135" t="s">
        <v>13</v>
      </c>
      <c r="H6" s="136"/>
      <c r="I6" s="138"/>
      <c r="J6" s="138"/>
      <c r="K6" s="18"/>
    </row>
    <row r="7" spans="1:11" ht="13.5" thickBot="1">
      <c r="A7" s="99"/>
      <c r="B7" s="100"/>
      <c r="C7" s="145"/>
      <c r="D7" s="145"/>
      <c r="E7" s="149"/>
      <c r="F7" s="150"/>
      <c r="G7" s="101" t="s">
        <v>18</v>
      </c>
      <c r="H7" s="102" t="s">
        <v>19</v>
      </c>
      <c r="I7" s="138"/>
      <c r="J7" s="138"/>
      <c r="K7" s="18"/>
    </row>
    <row r="8" spans="1:11" ht="12.75">
      <c r="A8" s="68" t="str">
        <f>IF(ISBLANK(Rezultati!B2),"",Rezultati!B2)</f>
        <v>1/2019</v>
      </c>
      <c r="B8" s="69" t="str">
        <f>IF(ISBLANK(Rezultati!C2),"",Rezultati!C2)</f>
        <v>Nikola Đukanović</v>
      </c>
      <c r="C8" s="119">
        <f>IF(ISBLANK(Rezultati!D2),"",Rezultati!D2)</f>
      </c>
      <c r="D8" s="119">
        <f>Rezultati!E2+Rezultati!G2+Rezultati!F2</f>
        <v>30</v>
      </c>
      <c r="E8" s="146">
        <f>Rezultati!H2</f>
        <v>33.5</v>
      </c>
      <c r="F8" s="146"/>
      <c r="G8" s="103">
        <f>Rezultati!I2</f>
        <v>30</v>
      </c>
      <c r="H8" s="103">
        <f>IF(ISBLANK(Rezultati!J2),"",Rezultati!J2)</f>
      </c>
      <c r="I8" s="103">
        <f>IF(ISBLANK(Rezultati!K2),"",Rezultati!K2)</f>
        <v>93.5</v>
      </c>
      <c r="J8" s="104" t="str">
        <f>Rezultati!L2</f>
        <v>A</v>
      </c>
      <c r="K8" s="18"/>
    </row>
    <row r="9" spans="1:11" ht="12.75">
      <c r="A9" s="68" t="str">
        <f>IF(ISBLANK(Rezultati!B3),"",Rezultati!B3)</f>
        <v>2/2019</v>
      </c>
      <c r="B9" s="69" t="str">
        <f>IF(ISBLANK(Rezultati!C3),"",Rezultati!C3)</f>
        <v>Ksenija Brakočević</v>
      </c>
      <c r="C9" s="69">
        <f>IF(ISBLANK(Rezultati!D3),"",Rezultati!D3)</f>
      </c>
      <c r="D9" s="119">
        <f>Rezultati!E3+Rezultati!G3+Rezultati!F3</f>
        <v>30</v>
      </c>
      <c r="E9" s="146">
        <f>Rezultati!H3</f>
        <v>40</v>
      </c>
      <c r="F9" s="146"/>
      <c r="G9" s="103">
        <f>Rezultati!I3</f>
        <v>21.3</v>
      </c>
      <c r="H9" s="103">
        <f>IF(ISBLANK(Rezultati!J3),"",Rezultati!J3)</f>
      </c>
      <c r="I9" s="103">
        <f>IF(ISBLANK(Rezultati!K3),"",Rezultati!K3)</f>
        <v>91.3</v>
      </c>
      <c r="J9" s="104" t="str">
        <f>Rezultati!L3</f>
        <v>A</v>
      </c>
      <c r="K9" s="18"/>
    </row>
    <row r="10" spans="1:11" ht="12.75">
      <c r="A10" s="68" t="str">
        <f>IF(ISBLANK(Rezultati!B4),"",Rezultati!B4)</f>
        <v>5/2019</v>
      </c>
      <c r="B10" s="69" t="str">
        <f>IF(ISBLANK(Rezultati!C4),"",Rezultati!C4)</f>
        <v>Anđela Minić</v>
      </c>
      <c r="C10" s="69">
        <f>IF(ISBLANK(Rezultati!D4),"",Rezultati!D4)</f>
      </c>
      <c r="D10" s="119">
        <f>Rezultati!E4+Rezultati!G4+Rezultati!F4</f>
        <v>25</v>
      </c>
      <c r="E10" s="146">
        <f>Rezultati!H4</f>
        <v>40</v>
      </c>
      <c r="F10" s="146"/>
      <c r="G10" s="103">
        <f>Rezultati!I4</f>
        <v>0</v>
      </c>
      <c r="H10" s="103">
        <f>IF(ISBLANK(Rezultati!J4),"",Rezultati!J4)</f>
      </c>
      <c r="I10" s="103">
        <f>IF(ISBLANK(Rezultati!K4),"",Rezultati!K4)</f>
        <v>65</v>
      </c>
      <c r="J10" s="104" t="str">
        <f>Rezultati!L4</f>
        <v>D</v>
      </c>
      <c r="K10" s="18"/>
    </row>
    <row r="11" spans="1:11" ht="12.75">
      <c r="A11" s="68" t="str">
        <f>IF(ISBLANK(Rezultati!B5),"",Rezultati!B5)</f>
        <v>7/2019</v>
      </c>
      <c r="B11" s="69" t="str">
        <f>IF(ISBLANK(Rezultati!C5),"",Rezultati!C5)</f>
        <v>Miraš Bulatović</v>
      </c>
      <c r="C11" s="69">
        <f>IF(ISBLANK(Rezultati!D5),"",Rezultati!D5)</f>
      </c>
      <c r="D11" s="119">
        <f>Rezultati!E5+Rezultati!G5+Rezultati!F5</f>
        <v>30</v>
      </c>
      <c r="E11" s="146">
        <f>Rezultati!H5</f>
        <v>40</v>
      </c>
      <c r="F11" s="146"/>
      <c r="G11" s="103">
        <f>Rezultati!I5</f>
        <v>22.5</v>
      </c>
      <c r="H11" s="103">
        <f>IF(ISBLANK(Rezultati!J5),"",Rezultati!J5)</f>
      </c>
      <c r="I11" s="103">
        <f>IF(ISBLANK(Rezultati!K5),"",Rezultati!K5)</f>
        <v>92.5</v>
      </c>
      <c r="J11" s="104" t="str">
        <f>Rezultati!L5</f>
        <v>A</v>
      </c>
      <c r="K11" s="18"/>
    </row>
    <row r="12" spans="1:11" ht="12.75">
      <c r="A12" s="68" t="str">
        <f>IF(ISBLANK(Rezultati!B6),"",Rezultati!B6)</f>
        <v>11/2019</v>
      </c>
      <c r="B12" s="69" t="str">
        <f>IF(ISBLANK(Rezultati!C6),"",Rezultati!C6)</f>
        <v>Jelena Piper</v>
      </c>
      <c r="C12" s="69">
        <f>IF(ISBLANK(Rezultati!D6),"",Rezultati!D6)</f>
      </c>
      <c r="D12" s="119">
        <f>Rezultati!E6+Rezultati!G6+Rezultati!F6</f>
        <v>30</v>
      </c>
      <c r="E12" s="146">
        <f>Rezultati!H6</f>
        <v>37</v>
      </c>
      <c r="F12" s="146"/>
      <c r="G12" s="103">
        <f>Rezultati!I6</f>
        <v>23.4</v>
      </c>
      <c r="H12" s="103">
        <f>IF(ISBLANK(Rezultati!J6),"",Rezultati!J6)</f>
      </c>
      <c r="I12" s="103">
        <f>IF(ISBLANK(Rezultati!K6),"",Rezultati!K6)</f>
        <v>90.4</v>
      </c>
      <c r="J12" s="104" t="str">
        <f>Rezultati!L6</f>
        <v>A</v>
      </c>
      <c r="K12" s="18"/>
    </row>
    <row r="13" spans="1:11" ht="12.75">
      <c r="A13" s="68" t="str">
        <f>IF(ISBLANK(Rezultati!B7),"",Rezultati!B7)</f>
        <v>12/2019</v>
      </c>
      <c r="B13" s="69" t="str">
        <f>IF(ISBLANK(Rezultati!C7),"",Rezultati!C7)</f>
        <v>Ivona Stojanović</v>
      </c>
      <c r="C13" s="69">
        <f>IF(ISBLANK(Rezultati!D7),"",Rezultati!D7)</f>
      </c>
      <c r="D13" s="119">
        <f>Rezultati!E7+Rezultati!G7+Rezultati!F7</f>
        <v>30</v>
      </c>
      <c r="E13" s="146">
        <f>Rezultati!H7</f>
        <v>40</v>
      </c>
      <c r="F13" s="146"/>
      <c r="G13" s="103">
        <f>Rezultati!I7</f>
        <v>20.5</v>
      </c>
      <c r="H13" s="103">
        <f>IF(ISBLANK(Rezultati!J7),"",Rezultati!J7)</f>
      </c>
      <c r="I13" s="103">
        <f>IF(ISBLANK(Rezultati!K7),"",Rezultati!K7)</f>
        <v>90.5</v>
      </c>
      <c r="J13" s="104" t="str">
        <f>Rezultati!L7</f>
        <v>A</v>
      </c>
      <c r="K13" s="18"/>
    </row>
    <row r="14" spans="1:11" ht="12.75">
      <c r="A14" s="68" t="str">
        <f>IF(ISBLANK(Rezultati!B8),"",Rezultati!B8)</f>
        <v>15/2019</v>
      </c>
      <c r="B14" s="69" t="str">
        <f>IF(ISBLANK(Rezultati!C8),"",Rezultati!C8)</f>
        <v>Nikola Markuš</v>
      </c>
      <c r="C14" s="69">
        <f>IF(ISBLANK(Rezultati!D8),"",Rezultati!D8)</f>
      </c>
      <c r="D14" s="119">
        <f>Rezultati!E8+Rezultati!G8+Rezultati!F8</f>
        <v>25</v>
      </c>
      <c r="E14" s="146">
        <f>Rezultati!H8</f>
        <v>38</v>
      </c>
      <c r="F14" s="146"/>
      <c r="G14" s="103">
        <f>Rezultati!I8</f>
        <v>0</v>
      </c>
      <c r="H14" s="103">
        <f>IF(ISBLANK(Rezultati!J8),"",Rezultati!J8)</f>
      </c>
      <c r="I14" s="103">
        <f>IF(ISBLANK(Rezultati!K8),"",Rezultati!K8)</f>
        <v>63</v>
      </c>
      <c r="J14" s="104" t="str">
        <f>Rezultati!L8</f>
        <v>D</v>
      </c>
      <c r="K14" s="18"/>
    </row>
    <row r="15" spans="1:11" ht="12.75">
      <c r="A15" s="68" t="str">
        <f>IF(ISBLANK(Rezultati!B9),"",Rezultati!B9)</f>
        <v>16/2019</v>
      </c>
      <c r="B15" s="69" t="str">
        <f>IF(ISBLANK(Rezultati!C9),"",Rezultati!C9)</f>
        <v>Jovana Vujičić</v>
      </c>
      <c r="C15" s="69">
        <f>IF(ISBLANK(Rezultati!D9),"",Rezultati!D9)</f>
      </c>
      <c r="D15" s="119">
        <f>Rezultati!E9+Rezultati!G9+Rezultati!F9</f>
        <v>25</v>
      </c>
      <c r="E15" s="146">
        <f>Rezultati!H9</f>
        <v>38</v>
      </c>
      <c r="F15" s="146"/>
      <c r="G15" s="103">
        <f>Rezultati!I9</f>
        <v>0</v>
      </c>
      <c r="H15" s="103">
        <f>IF(ISBLANK(Rezultati!J9),"",Rezultati!J9)</f>
      </c>
      <c r="I15" s="103">
        <f>IF(ISBLANK(Rezultati!K9),"",Rezultati!K9)</f>
        <v>63</v>
      </c>
      <c r="J15" s="104" t="str">
        <f>Rezultati!L9</f>
        <v>D</v>
      </c>
      <c r="K15" s="18"/>
    </row>
    <row r="16" spans="1:11" ht="12.75">
      <c r="A16" s="68" t="str">
        <f>IF(ISBLANK(Rezultati!B10),"",Rezultati!B10)</f>
        <v>17/2019</v>
      </c>
      <c r="B16" s="69" t="str">
        <f>IF(ISBLANK(Rezultati!C10),"",Rezultati!C10)</f>
        <v>Nataša Zajović</v>
      </c>
      <c r="C16" s="69">
        <f>IF(ISBLANK(Rezultati!D10),"",Rezultati!D10)</f>
      </c>
      <c r="D16" s="119">
        <f>Rezultati!E10+Rezultati!G10+Rezultati!F10</f>
        <v>25</v>
      </c>
      <c r="E16" s="146">
        <f>Rezultati!H10</f>
        <v>40</v>
      </c>
      <c r="F16" s="146"/>
      <c r="G16" s="103">
        <f>Rezultati!I10</f>
        <v>0</v>
      </c>
      <c r="H16" s="103">
        <f>IF(ISBLANK(Rezultati!J10),"",Rezultati!J10)</f>
      </c>
      <c r="I16" s="103">
        <f>IF(ISBLANK(Rezultati!K10),"",Rezultati!K10)</f>
        <v>65</v>
      </c>
      <c r="J16" s="104" t="str">
        <f>Rezultati!L10</f>
        <v>D</v>
      </c>
      <c r="K16" s="18"/>
    </row>
    <row r="17" spans="1:11" ht="12.75">
      <c r="A17" s="68" t="str">
        <f>IF(ISBLANK(Rezultati!B11),"",Rezultati!B11)</f>
        <v>18/2019</v>
      </c>
      <c r="B17" s="69" t="str">
        <f>IF(ISBLANK(Rezultati!C11),"",Rezultati!C11)</f>
        <v>Miloš Kilibarda</v>
      </c>
      <c r="C17" s="69">
        <f>IF(ISBLANK(Rezultati!D11),"",Rezultati!D11)</f>
      </c>
      <c r="D17" s="119">
        <f>Rezultati!E11+Rezultati!G11+Rezultati!F11</f>
        <v>30</v>
      </c>
      <c r="E17" s="146">
        <f>Rezultati!H11</f>
        <v>27.5</v>
      </c>
      <c r="F17" s="146"/>
      <c r="G17" s="103">
        <f>Rezultati!I11</f>
        <v>30</v>
      </c>
      <c r="H17" s="103">
        <f>IF(ISBLANK(Rezultati!J11),"",Rezultati!J11)</f>
      </c>
      <c r="I17" s="103">
        <f>IF(ISBLANK(Rezultati!K11),"",Rezultati!K11)</f>
        <v>87.5</v>
      </c>
      <c r="J17" s="104" t="str">
        <f>Rezultati!L11</f>
        <v>B</v>
      </c>
      <c r="K17" s="18"/>
    </row>
    <row r="18" spans="1:10" ht="12.75">
      <c r="A18" s="68" t="str">
        <f>IF(ISBLANK(Rezultati!B12),"",Rezultati!B12)</f>
        <v>19/2019</v>
      </c>
      <c r="B18" s="69" t="str">
        <f>IF(ISBLANK(Rezultati!C12),"",Rezultati!C12)</f>
        <v>Dejan Drinčić</v>
      </c>
      <c r="C18" s="69">
        <f>IF(ISBLANK(Rezultati!D12),"",Rezultati!D12)</f>
      </c>
      <c r="D18" s="119">
        <f>Rezultati!E12+Rezultati!G12+Rezultati!F12</f>
        <v>25</v>
      </c>
      <c r="E18" s="146">
        <f>Rezultati!H12</f>
        <v>40</v>
      </c>
      <c r="F18" s="146"/>
      <c r="G18" s="103">
        <f>Rezultati!I12</f>
        <v>0</v>
      </c>
      <c r="H18" s="103">
        <f>IF(ISBLANK(Rezultati!J12),"",Rezultati!J12)</f>
      </c>
      <c r="I18" s="103">
        <f>IF(ISBLANK(Rezultati!K12),"",Rezultati!K12)</f>
        <v>65</v>
      </c>
      <c r="J18" s="104" t="str">
        <f>Rezultati!L12</f>
        <v>D</v>
      </c>
    </row>
    <row r="19" spans="1:10" ht="12.75">
      <c r="A19" s="68" t="str">
        <f>IF(ISBLANK(Rezultati!B13),"",Rezultati!B13)</f>
        <v>20/2019</v>
      </c>
      <c r="B19" s="69" t="str">
        <f>IF(ISBLANK(Rezultati!C13),"",Rezultati!C13)</f>
        <v>Filip Vorotović</v>
      </c>
      <c r="C19" s="69">
        <f>IF(ISBLANK(Rezultati!D13),"",Rezultati!D13)</f>
      </c>
      <c r="D19" s="119">
        <f>Rezultati!E13+Rezultati!G13+Rezultati!F13</f>
        <v>27</v>
      </c>
      <c r="E19" s="146">
        <f>Rezultati!H13</f>
        <v>35</v>
      </c>
      <c r="F19" s="146"/>
      <c r="G19" s="103">
        <f>Rezultati!I13</f>
        <v>0</v>
      </c>
      <c r="H19" s="103">
        <f>IF(ISBLANK(Rezultati!J13),"",Rezultati!J13)</f>
      </c>
      <c r="I19" s="103">
        <f>IF(ISBLANK(Rezultati!K13),"",Rezultati!K13)</f>
        <v>62</v>
      </c>
      <c r="J19" s="104" t="str">
        <f>Rezultati!L13</f>
        <v>D</v>
      </c>
    </row>
    <row r="20" spans="1:10" ht="12.75">
      <c r="A20" s="68" t="str">
        <f>IF(ISBLANK(Rezultati!B14),"",Rezultati!B14)</f>
        <v>23/2019</v>
      </c>
      <c r="B20" s="69" t="str">
        <f>IF(ISBLANK(Rezultati!C14),"",Rezultati!C14)</f>
        <v>Aleksa Tadić</v>
      </c>
      <c r="C20" s="69">
        <f>IF(ISBLANK(Rezultati!D14),"",Rezultati!D14)</f>
      </c>
      <c r="D20" s="119">
        <f>Rezultati!E14+Rezultati!G14+Rezultati!F14</f>
        <v>30</v>
      </c>
      <c r="E20" s="146">
        <f>Rezultati!H14</f>
        <v>7</v>
      </c>
      <c r="F20" s="146"/>
      <c r="G20" s="103">
        <f>Rezultati!I14</f>
        <v>30</v>
      </c>
      <c r="H20" s="103">
        <f>IF(ISBLANK(Rezultati!J14),"",Rezultati!J14)</f>
      </c>
      <c r="I20" s="103">
        <f>IF(ISBLANK(Rezultati!K14),"",Rezultati!K14)</f>
        <v>67</v>
      </c>
      <c r="J20" s="104" t="str">
        <f>Rezultati!L14</f>
        <v>D</v>
      </c>
    </row>
    <row r="21" spans="1:10" ht="12.75">
      <c r="A21" s="68" t="str">
        <f>IF(ISBLANK(Rezultati!B15),"",Rezultati!B15)</f>
        <v>25/2019</v>
      </c>
      <c r="B21" s="69" t="str">
        <f>IF(ISBLANK(Rezultati!C15),"",Rezultati!C15)</f>
        <v>Milica Baošić</v>
      </c>
      <c r="C21" s="69">
        <f>IF(ISBLANK(Rezultati!D15),"",Rezultati!D15)</f>
      </c>
      <c r="D21" s="119">
        <f>Rezultati!E15+Rezultati!G15+Rezultati!F15</f>
        <v>30</v>
      </c>
      <c r="E21" s="146">
        <f>Rezultati!H15</f>
        <v>36</v>
      </c>
      <c r="F21" s="146"/>
      <c r="G21" s="103">
        <f>Rezultati!I15</f>
        <v>0</v>
      </c>
      <c r="H21" s="103">
        <f>IF(ISBLANK(Rezultati!J15),"",Rezultati!J15)</f>
      </c>
      <c r="I21" s="103">
        <f>IF(ISBLANK(Rezultati!K15),"",Rezultati!K15)</f>
        <v>66</v>
      </c>
      <c r="J21" s="104" t="str">
        <f>Rezultati!L15</f>
        <v>D</v>
      </c>
    </row>
    <row r="22" spans="1:10" ht="12.75">
      <c r="A22" s="68" t="str">
        <f>IF(ISBLANK(Rezultati!B16),"",Rezultati!B16)</f>
        <v>26/2019</v>
      </c>
      <c r="B22" s="69" t="str">
        <f>IF(ISBLANK(Rezultati!C16),"",Rezultati!C16)</f>
        <v>Ana Eraković</v>
      </c>
      <c r="C22" s="69">
        <f>IF(ISBLANK(Rezultati!D16),"",Rezultati!D16)</f>
      </c>
      <c r="D22" s="119">
        <f>Rezultati!E16+Rezultati!G16+Rezultati!F16</f>
        <v>30</v>
      </c>
      <c r="E22" s="146">
        <f>Rezultati!H16</f>
        <v>21</v>
      </c>
      <c r="F22" s="146"/>
      <c r="G22" s="103">
        <f>Rezultati!I16</f>
        <v>30</v>
      </c>
      <c r="H22" s="103">
        <f>IF(ISBLANK(Rezultati!J16),"",Rezultati!J16)</f>
      </c>
      <c r="I22" s="103">
        <f>IF(ISBLANK(Rezultati!K16),"",Rezultati!K16)</f>
        <v>81</v>
      </c>
      <c r="J22" s="104" t="str">
        <f>Rezultati!L16</f>
        <v>B</v>
      </c>
    </row>
    <row r="23" spans="1:10" ht="12.75">
      <c r="A23" s="68" t="str">
        <f>IF(ISBLANK(Rezultati!B17),"",Rezultati!B17)</f>
        <v>27/2019</v>
      </c>
      <c r="B23" s="69" t="str">
        <f>IF(ISBLANK(Rezultati!C17),"",Rezultati!C17)</f>
        <v>Bogdan Aprcović</v>
      </c>
      <c r="C23" s="69">
        <f>IF(ISBLANK(Rezultati!D17),"",Rezultati!D17)</f>
      </c>
      <c r="D23" s="119">
        <f>Rezultati!E17+Rezultati!G17+Rezultati!F17</f>
        <v>28</v>
      </c>
      <c r="E23" s="146">
        <f>Rezultati!H17</f>
        <v>40</v>
      </c>
      <c r="F23" s="146"/>
      <c r="G23" s="103">
        <f>Rezultati!I17</f>
        <v>0</v>
      </c>
      <c r="H23" s="103">
        <f>IF(ISBLANK(Rezultati!J17),"",Rezultati!J17)</f>
      </c>
      <c r="I23" s="103">
        <f>IF(ISBLANK(Rezultati!K17),"",Rezultati!K17)</f>
        <v>68</v>
      </c>
      <c r="J23" s="104" t="str">
        <f>Rezultati!L17</f>
        <v>D</v>
      </c>
    </row>
    <row r="24" spans="1:10" ht="12.75">
      <c r="A24" s="68" t="str">
        <f>IF(ISBLANK(Rezultati!B18),"",Rezultati!B18)</f>
        <v>28/2019</v>
      </c>
      <c r="B24" s="69" t="str">
        <f>IF(ISBLANK(Rezultati!C18),"",Rezultati!C18)</f>
        <v>Neško Milović</v>
      </c>
      <c r="C24" s="69">
        <f>IF(ISBLANK(Rezultati!D18),"",Rezultati!D18)</f>
      </c>
      <c r="D24" s="119">
        <f>Rezultati!E18+Rezultati!G18+Rezultati!F18</f>
        <v>28</v>
      </c>
      <c r="E24" s="146">
        <f>Rezultati!H18</f>
        <v>40</v>
      </c>
      <c r="F24" s="146"/>
      <c r="G24" s="103">
        <f>Rezultati!I18</f>
        <v>0</v>
      </c>
      <c r="H24" s="103">
        <f>IF(ISBLANK(Rezultati!J18),"",Rezultati!J18)</f>
      </c>
      <c r="I24" s="103">
        <f>IF(ISBLANK(Rezultati!K18),"",Rezultati!K18)</f>
        <v>68</v>
      </c>
      <c r="J24" s="104" t="str">
        <f>Rezultati!L18</f>
        <v>D</v>
      </c>
    </row>
    <row r="25" spans="1:10" ht="12.75">
      <c r="A25" s="68" t="str">
        <f>IF(ISBLANK(Rezultati!B19),"",Rezultati!B19)</f>
        <v>29/2019</v>
      </c>
      <c r="B25" s="69" t="str">
        <f>IF(ISBLANK(Rezultati!C19),"",Rezultati!C19)</f>
        <v>Kristina Kovačević</v>
      </c>
      <c r="C25" s="69">
        <f>IF(ISBLANK(Rezultati!D19),"",Rezultati!D19)</f>
      </c>
      <c r="D25" s="119">
        <f>Rezultati!E19+Rezultati!G19+Rezultati!F19</f>
        <v>30</v>
      </c>
      <c r="E25" s="146">
        <f>Rezultati!H19</f>
        <v>23.5</v>
      </c>
      <c r="F25" s="146"/>
      <c r="G25" s="103">
        <f>Rezultati!I19</f>
        <v>30</v>
      </c>
      <c r="H25" s="103">
        <f>IF(ISBLANK(Rezultati!J19),"",Rezultati!J19)</f>
      </c>
      <c r="I25" s="103">
        <f>IF(ISBLANK(Rezultati!K19),"",Rezultati!K19)</f>
        <v>83.5</v>
      </c>
      <c r="J25" s="104" t="str">
        <f>Rezultati!L19</f>
        <v>B</v>
      </c>
    </row>
    <row r="26" spans="1:10" ht="12.75">
      <c r="A26" s="68" t="str">
        <f>IF(ISBLANK(Rezultati!B20),"",Rezultati!B20)</f>
        <v>30/2019</v>
      </c>
      <c r="B26" s="69" t="str">
        <f>IF(ISBLANK(Rezultati!C20),"",Rezultati!C20)</f>
        <v>Goran Elek</v>
      </c>
      <c r="C26" s="69">
        <f>IF(ISBLANK(Rezultati!D20),"",Rezultati!D20)</f>
      </c>
      <c r="D26" s="119">
        <f>Rezultati!E20+Rezultati!G20+Rezultati!F20</f>
        <v>0</v>
      </c>
      <c r="E26" s="146">
        <f>Rezultati!H20</f>
        <v>0</v>
      </c>
      <c r="F26" s="146"/>
      <c r="G26" s="103">
        <f>Rezultati!I20</f>
        <v>0</v>
      </c>
      <c r="H26" s="103">
        <f>IF(ISBLANK(Rezultati!J20),"",Rezultati!J20)</f>
      </c>
      <c r="I26" s="103">
        <f>IF(ISBLANK(Rezultati!K20),"",Rezultati!K20)</f>
        <v>0</v>
      </c>
      <c r="J26" s="104" t="str">
        <f>Rezultati!L20</f>
        <v>F</v>
      </c>
    </row>
    <row r="27" spans="1:10" ht="12.75">
      <c r="A27" s="68" t="str">
        <f>IF(ISBLANK(Rezultati!B21),"",Rezultati!B21)</f>
        <v>31/2019</v>
      </c>
      <c r="B27" s="69" t="str">
        <f>IF(ISBLANK(Rezultati!C21),"",Rezultati!C21)</f>
        <v>Nikola Đurašković</v>
      </c>
      <c r="C27" s="69">
        <f>IF(ISBLANK(Rezultati!D21),"",Rezultati!D21)</f>
      </c>
      <c r="D27" s="119">
        <f>Rezultati!E21+Rezultati!G21+Rezultati!F21</f>
        <v>30</v>
      </c>
      <c r="E27" s="146">
        <f>Rezultati!H21</f>
        <v>37</v>
      </c>
      <c r="F27" s="146"/>
      <c r="G27" s="103">
        <f>Rezultati!I21</f>
        <v>0</v>
      </c>
      <c r="H27" s="103">
        <f>IF(ISBLANK(Rezultati!J21),"",Rezultati!J21)</f>
      </c>
      <c r="I27" s="103">
        <f>IF(ISBLANK(Rezultati!K21),"",Rezultati!K21)</f>
        <v>67</v>
      </c>
      <c r="J27" s="104" t="str">
        <f>Rezultati!L21</f>
        <v>D</v>
      </c>
    </row>
    <row r="28" spans="1:10" ht="12.75">
      <c r="A28" s="68" t="str">
        <f>IF(ISBLANK(Rezultati!B22),"",Rezultati!B22)</f>
        <v>33/2019</v>
      </c>
      <c r="B28" s="69" t="str">
        <f>IF(ISBLANK(Rezultati!C22),"",Rezultati!C22)</f>
        <v>Lazar Jauković</v>
      </c>
      <c r="C28" s="69">
        <f>IF(ISBLANK(Rezultati!D22),"",Rezultati!D22)</f>
      </c>
      <c r="D28" s="119">
        <f>Rezultati!E22+Rezultati!G22+Rezultati!F22</f>
        <v>30</v>
      </c>
      <c r="E28" s="146">
        <f>Rezultati!H22</f>
        <v>6</v>
      </c>
      <c r="F28" s="146"/>
      <c r="G28" s="103">
        <f>Rezultati!I22</f>
        <v>20</v>
      </c>
      <c r="H28" s="103">
        <f>IF(ISBLANK(Rezultati!J22),"",Rezultati!J22)</f>
      </c>
      <c r="I28" s="103">
        <f>IF(ISBLANK(Rezultati!K22),"",Rezultati!K22)</f>
        <v>56</v>
      </c>
      <c r="J28" s="104" t="str">
        <f>Rezultati!L22</f>
        <v>E</v>
      </c>
    </row>
    <row r="29" spans="1:10" ht="12.75">
      <c r="A29" s="68" t="str">
        <f>IF(ISBLANK(Rezultati!B23),"",Rezultati!B23)</f>
        <v>34/2019</v>
      </c>
      <c r="B29" s="69" t="str">
        <f>IF(ISBLANK(Rezultati!C23),"",Rezultati!C23)</f>
        <v>Nađa Radović</v>
      </c>
      <c r="C29" s="69">
        <f>IF(ISBLANK(Rezultati!D23),"",Rezultati!D23)</f>
      </c>
      <c r="D29" s="119">
        <f>Rezultati!E23+Rezultati!G23+Rezultati!F23</f>
        <v>30</v>
      </c>
      <c r="E29" s="146">
        <f>Rezultati!H23</f>
        <v>13.5</v>
      </c>
      <c r="F29" s="146"/>
      <c r="G29" s="103">
        <f>Rezultati!I23</f>
        <v>20</v>
      </c>
      <c r="H29" s="103">
        <f>IF(ISBLANK(Rezultati!J23),"",Rezultati!J23)</f>
      </c>
      <c r="I29" s="103">
        <f>IF(ISBLANK(Rezultati!K23),"",Rezultati!K23)</f>
        <v>63.5</v>
      </c>
      <c r="J29" s="104" t="str">
        <f>Rezultati!L23</f>
        <v>D</v>
      </c>
    </row>
    <row r="30" spans="1:10" ht="12.75">
      <c r="A30" s="68" t="str">
        <f>IF(ISBLANK(Rezultati!B24),"",Rezultati!B24)</f>
        <v>35/2019</v>
      </c>
      <c r="B30" s="69" t="str">
        <f>IF(ISBLANK(Rezultati!C24),"",Rezultati!C24)</f>
        <v>Maksim Vučinić</v>
      </c>
      <c r="C30" s="69">
        <f>IF(ISBLANK(Rezultati!D24),"",Rezultati!D24)</f>
      </c>
      <c r="D30" s="119">
        <f>Rezultati!E24+Rezultati!G24+Rezultati!F24</f>
        <v>30</v>
      </c>
      <c r="E30" s="146">
        <f>Rezultati!H24</f>
        <v>34</v>
      </c>
      <c r="F30" s="146"/>
      <c r="G30" s="103">
        <f>Rezultati!I24</f>
        <v>30</v>
      </c>
      <c r="H30" s="103">
        <f>IF(ISBLANK(Rezultati!J24),"",Rezultati!J24)</f>
      </c>
      <c r="I30" s="103">
        <f>IF(ISBLANK(Rezultati!K24),"",Rezultati!K24)</f>
        <v>94</v>
      </c>
      <c r="J30" s="104" t="str">
        <f>Rezultati!L24</f>
        <v>A</v>
      </c>
    </row>
    <row r="31" spans="1:10" ht="12.75">
      <c r="A31" s="68" t="str">
        <f>IF(ISBLANK(Rezultati!B25),"",Rezultati!B25)</f>
        <v>37/2019</v>
      </c>
      <c r="B31" s="69" t="str">
        <f>IF(ISBLANK(Rezultati!C25),"",Rezultati!C25)</f>
        <v>Đurđina Musić</v>
      </c>
      <c r="C31" s="69">
        <f>IF(ISBLANK(Rezultati!D25),"",Rezultati!D25)</f>
      </c>
      <c r="D31" s="119">
        <f>Rezultati!E25+Rezultati!G25+Rezultati!F25</f>
        <v>30</v>
      </c>
      <c r="E31" s="146">
        <f>Rezultati!H25</f>
        <v>40</v>
      </c>
      <c r="F31" s="146"/>
      <c r="G31" s="103">
        <f>Rezultati!I25</f>
        <v>0</v>
      </c>
      <c r="H31" s="103">
        <f>IF(ISBLANK(Rezultati!J25),"",Rezultati!J25)</f>
      </c>
      <c r="I31" s="103">
        <f>IF(ISBLANK(Rezultati!K25),"",Rezultati!K25)</f>
        <v>70</v>
      </c>
      <c r="J31" s="104" t="str">
        <f>Rezultati!L25</f>
        <v>C</v>
      </c>
    </row>
    <row r="32" spans="1:10" ht="12.75">
      <c r="A32" s="68" t="str">
        <f>IF(ISBLANK(Rezultati!B26),"",Rezultati!B26)</f>
        <v>38/2019</v>
      </c>
      <c r="B32" s="69" t="str">
        <f>IF(ISBLANK(Rezultati!C26),"",Rezultati!C26)</f>
        <v>Savo Pavićević</v>
      </c>
      <c r="C32" s="69">
        <f>IF(ISBLANK(Rezultati!D26),"",Rezultati!D26)</f>
      </c>
      <c r="D32" s="119">
        <f>Rezultati!E26+Rezultati!G26+Rezultati!F26</f>
        <v>30</v>
      </c>
      <c r="E32" s="146">
        <f>Rezultati!H26</f>
        <v>40</v>
      </c>
      <c r="F32" s="146"/>
      <c r="G32" s="103">
        <f>Rezultati!I26</f>
        <v>22.5</v>
      </c>
      <c r="H32" s="103">
        <f>IF(ISBLANK(Rezultati!J26),"",Rezultati!J26)</f>
      </c>
      <c r="I32" s="103">
        <f>IF(ISBLANK(Rezultati!K26),"",Rezultati!K26)</f>
        <v>92.5</v>
      </c>
      <c r="J32" s="104" t="str">
        <f>Rezultati!L26</f>
        <v>A</v>
      </c>
    </row>
    <row r="33" spans="1:10" ht="12.75">
      <c r="A33" s="68" t="str">
        <f>IF(ISBLANK(Rezultati!B27),"",Rezultati!B27)</f>
        <v>39/2019</v>
      </c>
      <c r="B33" s="69" t="str">
        <f>IF(ISBLANK(Rezultati!C27),"",Rezultati!C27)</f>
        <v>Miloš Dragić</v>
      </c>
      <c r="C33" s="69">
        <f>IF(ISBLANK(Rezultati!D27),"",Rezultati!D27)</f>
      </c>
      <c r="D33" s="119">
        <f>Rezultati!E27+Rezultati!G27+Rezultati!F27</f>
        <v>30</v>
      </c>
      <c r="E33" s="146">
        <f>Rezultati!H27</f>
        <v>40</v>
      </c>
      <c r="F33" s="146"/>
      <c r="G33" s="103">
        <f>Rezultati!I27</f>
        <v>24.6</v>
      </c>
      <c r="H33" s="103">
        <f>IF(ISBLANK(Rezultati!J27),"",Rezultati!J27)</f>
      </c>
      <c r="I33" s="103">
        <f>IF(ISBLANK(Rezultati!K27),"",Rezultati!K27)</f>
        <v>94.6</v>
      </c>
      <c r="J33" s="104" t="str">
        <f>Rezultati!L27</f>
        <v>A</v>
      </c>
    </row>
    <row r="34" spans="1:10" ht="12.75">
      <c r="A34" s="68" t="str">
        <f>IF(ISBLANK(Rezultati!B28),"",Rezultati!B28)</f>
        <v>40/2019</v>
      </c>
      <c r="B34" s="69" t="str">
        <f>IF(ISBLANK(Rezultati!C28),"",Rezultati!C28)</f>
        <v>Bogdana Knežević</v>
      </c>
      <c r="C34" s="69">
        <f>IF(ISBLANK(Rezultati!D28),"",Rezultati!D28)</f>
      </c>
      <c r="D34" s="119">
        <f>Rezultati!E28+Rezultati!G28+Rezultati!F28</f>
        <v>30</v>
      </c>
      <c r="E34" s="146">
        <f>Rezultati!H28</f>
        <v>17.5</v>
      </c>
      <c r="F34" s="146"/>
      <c r="G34" s="103">
        <f>Rezultati!I28</f>
        <v>30</v>
      </c>
      <c r="H34" s="103">
        <f>IF(ISBLANK(Rezultati!J28),"",Rezultati!J28)</f>
      </c>
      <c r="I34" s="103">
        <f>IF(ISBLANK(Rezultati!K28),"",Rezultati!K28)</f>
        <v>77.5</v>
      </c>
      <c r="J34" s="104" t="str">
        <f>Rezultati!L28</f>
        <v>C</v>
      </c>
    </row>
    <row r="35" spans="1:10" ht="12.75">
      <c r="A35" s="68" t="str">
        <f>IF(ISBLANK(Rezultati!B29),"",Rezultati!B29)</f>
        <v>41/2019</v>
      </c>
      <c r="B35" s="69" t="str">
        <f>IF(ISBLANK(Rezultati!C29),"",Rezultati!C29)</f>
        <v>Marko Gaković</v>
      </c>
      <c r="C35" s="69">
        <f>IF(ISBLANK(Rezultati!D29),"",Rezultati!D29)</f>
      </c>
      <c r="D35" s="119">
        <f>Rezultati!E29+Rezultati!G29+Rezultati!F29</f>
        <v>24</v>
      </c>
      <c r="E35" s="146">
        <f>Rezultati!H29</f>
        <v>40</v>
      </c>
      <c r="F35" s="146"/>
      <c r="G35" s="103">
        <f>Rezultati!I29</f>
        <v>17.4</v>
      </c>
      <c r="H35" s="103">
        <f>IF(ISBLANK(Rezultati!J29),"",Rezultati!J29)</f>
      </c>
      <c r="I35" s="103">
        <f>IF(ISBLANK(Rezultati!K29),"",Rezultati!K29)</f>
        <v>81.4</v>
      </c>
      <c r="J35" s="104" t="str">
        <f>Rezultati!L29</f>
        <v>B</v>
      </c>
    </row>
    <row r="36" spans="1:10" ht="12.75">
      <c r="A36" s="68" t="str">
        <f>IF(ISBLANK(Rezultati!B30),"",Rezultati!B30)</f>
        <v>42/2019</v>
      </c>
      <c r="B36" s="69" t="str">
        <f>IF(ISBLANK(Rezultati!C30),"",Rezultati!C30)</f>
        <v>Vesna Mandić</v>
      </c>
      <c r="C36" s="69">
        <f>IF(ISBLANK(Rezultati!D30),"",Rezultati!D30)</f>
      </c>
      <c r="D36" s="119">
        <f>Rezultati!E30+Rezultati!G30+Rezultati!F30</f>
        <v>0</v>
      </c>
      <c r="E36" s="146">
        <f>Rezultati!H30</f>
        <v>0</v>
      </c>
      <c r="F36" s="146"/>
      <c r="G36" s="103">
        <f>Rezultati!I30</f>
        <v>0</v>
      </c>
      <c r="H36" s="103">
        <f>IF(ISBLANK(Rezultati!J30),"",Rezultati!J30)</f>
      </c>
      <c r="I36" s="103">
        <f>IF(ISBLANK(Rezultati!K30),"",Rezultati!K30)</f>
        <v>0</v>
      </c>
      <c r="J36" s="104" t="str">
        <f>Rezultati!L30</f>
        <v>F</v>
      </c>
    </row>
    <row r="37" spans="1:10" ht="12.75">
      <c r="A37" s="68" t="str">
        <f>IF(ISBLANK(Rezultati!B31),"",Rezultati!B31)</f>
        <v>43/2019</v>
      </c>
      <c r="B37" s="69" t="str">
        <f>IF(ISBLANK(Rezultati!C31),"",Rezultati!C31)</f>
        <v>Maja Vujisić</v>
      </c>
      <c r="C37" s="69">
        <f>IF(ISBLANK(Rezultati!D31),"",Rezultati!D31)</f>
      </c>
      <c r="D37" s="119">
        <f>Rezultati!E31+Rezultati!G31+Rezultati!F31</f>
        <v>30</v>
      </c>
      <c r="E37" s="146">
        <f>Rezultati!H31</f>
        <v>40</v>
      </c>
      <c r="F37" s="146"/>
      <c r="G37" s="103">
        <f>Rezultati!I31</f>
        <v>25.5</v>
      </c>
      <c r="H37" s="103">
        <f>IF(ISBLANK(Rezultati!J31),"",Rezultati!J31)</f>
      </c>
      <c r="I37" s="103">
        <f>IF(ISBLANK(Rezultati!K31),"",Rezultati!K31)</f>
        <v>95.5</v>
      </c>
      <c r="J37" s="104" t="str">
        <f>Rezultati!L31</f>
        <v>A</v>
      </c>
    </row>
    <row r="38" spans="1:10" ht="12.75">
      <c r="A38" s="68" t="str">
        <f>IF(ISBLANK(Rezultati!B32),"",Rezultati!B32)</f>
        <v>44/2019</v>
      </c>
      <c r="B38" s="69" t="str">
        <f>IF(ISBLANK(Rezultati!C32),"",Rezultati!C32)</f>
        <v>Lazar Šćekić</v>
      </c>
      <c r="C38" s="69">
        <f>IF(ISBLANK(Rezultati!D32),"",Rezultati!D32)</f>
      </c>
      <c r="D38" s="119">
        <f>Rezultati!E32+Rezultati!G32+Rezultati!F32</f>
        <v>30</v>
      </c>
      <c r="E38" s="146">
        <f>Rezultati!H32</f>
        <v>40</v>
      </c>
      <c r="F38" s="146"/>
      <c r="G38" s="103">
        <f>Rezultati!I32</f>
        <v>26.4</v>
      </c>
      <c r="H38" s="103">
        <f>IF(ISBLANK(Rezultati!J32),"",Rezultati!J32)</f>
      </c>
      <c r="I38" s="103">
        <f>IF(ISBLANK(Rezultati!K32),"",Rezultati!K32)</f>
        <v>96.4</v>
      </c>
      <c r="J38" s="104" t="str">
        <f>Rezultati!L32</f>
        <v>A</v>
      </c>
    </row>
    <row r="39" spans="1:10" ht="12.75">
      <c r="A39" s="68" t="str">
        <f>IF(ISBLANK(Rezultati!B33),"",Rezultati!B33)</f>
        <v>46/2019</v>
      </c>
      <c r="B39" s="69" t="str">
        <f>IF(ISBLANK(Rezultati!C33),"",Rezultati!C33)</f>
        <v>Aleksandra Vuković</v>
      </c>
      <c r="C39" s="69">
        <f>IF(ISBLANK(Rezultati!D33),"",Rezultati!D33)</f>
      </c>
      <c r="D39" s="119">
        <f>Rezultati!E33+Rezultati!G33+Rezultati!F33</f>
        <v>30</v>
      </c>
      <c r="E39" s="146">
        <f>Rezultati!H33</f>
        <v>37</v>
      </c>
      <c r="F39" s="146"/>
      <c r="G39" s="103">
        <f>Rezultati!I33</f>
        <v>6</v>
      </c>
      <c r="H39" s="103">
        <f>IF(ISBLANK(Rezultati!J33),"",Rezultati!J33)</f>
      </c>
      <c r="I39" s="103">
        <f>IF(ISBLANK(Rezultati!K33),"",Rezultati!K33)</f>
        <v>73</v>
      </c>
      <c r="J39" s="104" t="str">
        <f>Rezultati!L33</f>
        <v>C</v>
      </c>
    </row>
    <row r="40" spans="1:10" ht="12.75">
      <c r="A40" s="68" t="str">
        <f>IF(ISBLANK(Rezultati!B34),"",Rezultati!B34)</f>
        <v>47/2019</v>
      </c>
      <c r="B40" s="69" t="str">
        <f>IF(ISBLANK(Rezultati!C34),"",Rezultati!C34)</f>
        <v>Dejan Vraneš</v>
      </c>
      <c r="C40" s="69">
        <f>IF(ISBLANK(Rezultati!D34),"",Rezultati!D34)</f>
      </c>
      <c r="D40" s="119">
        <f>Rezultati!E34+Rezultati!G34+Rezultati!F34</f>
        <v>30</v>
      </c>
      <c r="E40" s="146">
        <f>Rezultati!H34</f>
        <v>36</v>
      </c>
      <c r="F40" s="146"/>
      <c r="G40" s="103">
        <f>Rezultati!I34</f>
        <v>26.1</v>
      </c>
      <c r="H40" s="103">
        <f>IF(ISBLANK(Rezultati!J34),"",Rezultati!J34)</f>
      </c>
      <c r="I40" s="103">
        <f>IF(ISBLANK(Rezultati!K34),"",Rezultati!K34)</f>
        <v>92.1</v>
      </c>
      <c r="J40" s="104" t="str">
        <f>Rezultati!L34</f>
        <v>A</v>
      </c>
    </row>
    <row r="41" spans="1:10" ht="12.75">
      <c r="A41" s="68" t="str">
        <f>IF(ISBLANK(Rezultati!B35),"",Rezultati!B35)</f>
        <v>48/2019</v>
      </c>
      <c r="B41" s="69" t="str">
        <f>IF(ISBLANK(Rezultati!C35),"",Rezultati!C35)</f>
        <v>Ana Muratović</v>
      </c>
      <c r="C41" s="69">
        <f>IF(ISBLANK(Rezultati!D35),"",Rezultati!D35)</f>
      </c>
      <c r="D41" s="119">
        <f>Rezultati!E35+Rezultati!G35+Rezultati!F35</f>
        <v>27</v>
      </c>
      <c r="E41" s="146">
        <f>Rezultati!H35</f>
        <v>38</v>
      </c>
      <c r="F41" s="146"/>
      <c r="G41" s="103">
        <f>Rezultati!I35</f>
        <v>0</v>
      </c>
      <c r="H41" s="103">
        <f>IF(ISBLANK(Rezultati!J35),"",Rezultati!J35)</f>
      </c>
      <c r="I41" s="103">
        <f>IF(ISBLANK(Rezultati!K35),"",Rezultati!K35)</f>
        <v>65</v>
      </c>
      <c r="J41" s="104" t="str">
        <f>Rezultati!L35</f>
        <v>D</v>
      </c>
    </row>
    <row r="42" spans="1:10" ht="12.75">
      <c r="A42" s="68" t="str">
        <f>IF(ISBLANK(Rezultati!B36),"",Rezultati!B36)</f>
        <v>49/2019</v>
      </c>
      <c r="B42" s="69" t="str">
        <f>IF(ISBLANK(Rezultati!C36),"",Rezultati!C36)</f>
        <v>Milica Vučinić</v>
      </c>
      <c r="C42" s="69">
        <f>IF(ISBLANK(Rezultati!D36),"",Rezultati!D36)</f>
      </c>
      <c r="D42" s="119">
        <f>Rezultati!E36+Rezultati!G36+Rezultati!F36</f>
        <v>30</v>
      </c>
      <c r="E42" s="146">
        <f>Rezultati!H36</f>
        <v>40</v>
      </c>
      <c r="F42" s="146"/>
      <c r="G42" s="103">
        <f>Rezultati!I36</f>
        <v>0</v>
      </c>
      <c r="H42" s="103">
        <f>IF(ISBLANK(Rezultati!J36),"",Rezultati!J36)</f>
      </c>
      <c r="I42" s="103">
        <f>IF(ISBLANK(Rezultati!K36),"",Rezultati!K36)</f>
        <v>70</v>
      </c>
      <c r="J42" s="104" t="str">
        <f>Rezultati!L36</f>
        <v>C</v>
      </c>
    </row>
    <row r="43" spans="1:10" ht="12.75">
      <c r="A43" s="68" t="str">
        <f>IF(ISBLANK(Rezultati!B37),"",Rezultati!B37)</f>
        <v>50/2019</v>
      </c>
      <c r="B43" s="69" t="str">
        <f>IF(ISBLANK(Rezultati!C37),"",Rezultati!C37)</f>
        <v>Nikola Bakić</v>
      </c>
      <c r="C43" s="69">
        <f>IF(ISBLANK(Rezultati!D37),"",Rezultati!D37)</f>
      </c>
      <c r="D43" s="119">
        <f>Rezultati!E37+Rezultati!G37+Rezultati!F37</f>
        <v>30</v>
      </c>
      <c r="E43" s="146">
        <f>Rezultati!H37</f>
        <v>36</v>
      </c>
      <c r="F43" s="146"/>
      <c r="G43" s="103">
        <f>Rezultati!I37</f>
        <v>0</v>
      </c>
      <c r="H43" s="103">
        <f>IF(ISBLANK(Rezultati!J37),"",Rezultati!J37)</f>
      </c>
      <c r="I43" s="103">
        <f>IF(ISBLANK(Rezultati!K37),"",Rezultati!K37)</f>
        <v>66</v>
      </c>
      <c r="J43" s="104" t="str">
        <f>Rezultati!L37</f>
        <v>D</v>
      </c>
    </row>
    <row r="44" spans="1:10" ht="12.75">
      <c r="A44" s="68" t="str">
        <f>IF(ISBLANK(Rezultati!B38),"",Rezultati!B38)</f>
        <v>52/2019</v>
      </c>
      <c r="B44" s="69" t="str">
        <f>IF(ISBLANK(Rezultati!C38),"",Rezultati!C38)</f>
        <v>Uroš Ognjenović</v>
      </c>
      <c r="C44" s="69">
        <f>IF(ISBLANK(Rezultati!D38),"",Rezultati!D38)</f>
      </c>
      <c r="D44" s="119">
        <f>Rezultati!E38+Rezultati!G38+Rezultati!F38</f>
        <v>25</v>
      </c>
      <c r="E44" s="146">
        <f>Rezultati!H38</f>
        <v>40</v>
      </c>
      <c r="F44" s="146"/>
      <c r="G44" s="103">
        <f>Rezultati!I38</f>
        <v>20.4</v>
      </c>
      <c r="H44" s="103">
        <f>IF(ISBLANK(Rezultati!J38),"",Rezultati!J38)</f>
      </c>
      <c r="I44" s="103">
        <f>IF(ISBLANK(Rezultati!K38),"",Rezultati!K38)</f>
        <v>85.4</v>
      </c>
      <c r="J44" s="104" t="str">
        <f>Rezultati!L38</f>
        <v>B</v>
      </c>
    </row>
    <row r="45" spans="1:10" ht="12.75">
      <c r="A45" s="68" t="str">
        <f>IF(ISBLANK(Rezultati!B39),"",Rezultati!B39)</f>
        <v>53/2019</v>
      </c>
      <c r="B45" s="69" t="str">
        <f>IF(ISBLANK(Rezultati!C39),"",Rezultati!C39)</f>
        <v>Mia Kovač</v>
      </c>
      <c r="C45" s="69">
        <f>IF(ISBLANK(Rezultati!D39),"",Rezultati!D39)</f>
      </c>
      <c r="D45" s="119">
        <f>Rezultati!E39+Rezultati!G39+Rezultati!F39</f>
        <v>25</v>
      </c>
      <c r="E45" s="146">
        <f>Rezultati!H39</f>
        <v>38</v>
      </c>
      <c r="F45" s="146"/>
      <c r="G45" s="103">
        <f>Rezultati!I39</f>
        <v>0</v>
      </c>
      <c r="H45" s="103">
        <f>IF(ISBLANK(Rezultati!J39),"",Rezultati!J39)</f>
      </c>
      <c r="I45" s="103">
        <f>IF(ISBLANK(Rezultati!K39),"",Rezultati!K39)</f>
        <v>63</v>
      </c>
      <c r="J45" s="104" t="str">
        <f>Rezultati!L39</f>
        <v>D</v>
      </c>
    </row>
    <row r="46" spans="1:10" ht="12.75">
      <c r="A46" s="68" t="str">
        <f>IF(ISBLANK(Rezultati!B40),"",Rezultati!B40)</f>
        <v>55/2019</v>
      </c>
      <c r="B46" s="69" t="str">
        <f>IF(ISBLANK(Rezultati!C40),"",Rezultati!C40)</f>
        <v>Bojana Kršikapa</v>
      </c>
      <c r="C46" s="69">
        <f>IF(ISBLANK(Rezultati!D40),"",Rezultati!D40)</f>
      </c>
      <c r="D46" s="119">
        <f>Rezultati!E40+Rezultati!G40+Rezultati!F40</f>
        <v>30</v>
      </c>
      <c r="E46" s="146">
        <f>Rezultati!H40</f>
        <v>11</v>
      </c>
      <c r="F46" s="146"/>
      <c r="G46" s="103">
        <f>Rezultati!I40</f>
        <v>30</v>
      </c>
      <c r="H46" s="103">
        <f>IF(ISBLANK(Rezultati!J40),"",Rezultati!J40)</f>
      </c>
      <c r="I46" s="103">
        <f>IF(ISBLANK(Rezultati!K40),"",Rezultati!K40)</f>
        <v>71</v>
      </c>
      <c r="J46" s="104" t="str">
        <f>Rezultati!L40</f>
        <v>C</v>
      </c>
    </row>
    <row r="47" spans="1:10" ht="12.75">
      <c r="A47" s="68" t="str">
        <f>IF(ISBLANK(Rezultati!B41),"",Rezultati!B41)</f>
        <v>56/2019</v>
      </c>
      <c r="B47" s="69" t="str">
        <f>IF(ISBLANK(Rezultati!C41),"",Rezultati!C41)</f>
        <v>Aleksandar Pupavac</v>
      </c>
      <c r="C47" s="69">
        <f>IF(ISBLANK(Rezultati!D41),"",Rezultati!D41)</f>
      </c>
      <c r="D47" s="119">
        <f>Rezultati!E41+Rezultati!G41+Rezultati!F41</f>
        <v>25</v>
      </c>
      <c r="E47" s="146">
        <f>Rezultati!H41</f>
        <v>40</v>
      </c>
      <c r="F47" s="146"/>
      <c r="G47" s="103">
        <f>Rezultati!I41</f>
        <v>9</v>
      </c>
      <c r="H47" s="103">
        <f>IF(ISBLANK(Rezultati!J41),"",Rezultati!J41)</f>
      </c>
      <c r="I47" s="103">
        <f>IF(ISBLANK(Rezultati!K41),"",Rezultati!K41)</f>
        <v>74</v>
      </c>
      <c r="J47" s="104" t="str">
        <f>Rezultati!L41</f>
        <v>C</v>
      </c>
    </row>
    <row r="48" spans="1:10" ht="12.75">
      <c r="A48" s="68" t="str">
        <f>IF(ISBLANK(Rezultati!B42),"",Rezultati!B42)</f>
        <v>57/2019</v>
      </c>
      <c r="B48" s="69" t="str">
        <f>IF(ISBLANK(Rezultati!C42),"",Rezultati!C42)</f>
        <v>Tanja Đukanović</v>
      </c>
      <c r="C48" s="69">
        <f>IF(ISBLANK(Rezultati!D42),"",Rezultati!D42)</f>
      </c>
      <c r="D48" s="119">
        <f>Rezultati!E42+Rezultati!G42+Rezultati!F42</f>
        <v>0</v>
      </c>
      <c r="E48" s="146">
        <f>Rezultati!H42</f>
        <v>0</v>
      </c>
      <c r="F48" s="146"/>
      <c r="G48" s="103">
        <f>Rezultati!I42</f>
        <v>0</v>
      </c>
      <c r="H48" s="103">
        <f>IF(ISBLANK(Rezultati!J42),"",Rezultati!J42)</f>
      </c>
      <c r="I48" s="103">
        <f>IF(ISBLANK(Rezultati!K42),"",Rezultati!K42)</f>
        <v>0</v>
      </c>
      <c r="J48" s="104" t="str">
        <f>Rezultati!L42</f>
        <v>F</v>
      </c>
    </row>
    <row r="49" spans="1:10" ht="12.75">
      <c r="A49" s="68" t="str">
        <f>IF(ISBLANK(Rezultati!B43),"",Rezultati!B43)</f>
        <v>58/2019</v>
      </c>
      <c r="B49" s="69" t="str">
        <f>IF(ISBLANK(Rezultati!C43),"",Rezultati!C43)</f>
        <v>Enis Čindrak</v>
      </c>
      <c r="C49" s="69">
        <f>IF(ISBLANK(Rezultati!D43),"",Rezultati!D43)</f>
      </c>
      <c r="D49" s="119">
        <f>Rezultati!E43+Rezultati!G43+Rezultati!F43</f>
        <v>30</v>
      </c>
      <c r="E49" s="146">
        <f>Rezultati!H43</f>
        <v>36</v>
      </c>
      <c r="F49" s="146"/>
      <c r="G49" s="103">
        <f>Rezultati!I43</f>
        <v>0</v>
      </c>
      <c r="H49" s="103">
        <f>IF(ISBLANK(Rezultati!J43),"",Rezultati!J43)</f>
      </c>
      <c r="I49" s="103">
        <f>IF(ISBLANK(Rezultati!K43),"",Rezultati!K43)</f>
        <v>66</v>
      </c>
      <c r="J49" s="104" t="str">
        <f>Rezultati!L43</f>
        <v>D</v>
      </c>
    </row>
    <row r="50" spans="1:10" ht="12.75">
      <c r="A50" s="68" t="str">
        <f>IF(ISBLANK(Rezultati!B44),"",Rezultati!B44)</f>
        <v>60/2019</v>
      </c>
      <c r="B50" s="69" t="str">
        <f>IF(ISBLANK(Rezultati!C44),"",Rezultati!C44)</f>
        <v>Radisav Brajković</v>
      </c>
      <c r="C50" s="69">
        <f>IF(ISBLANK(Rezultati!D44),"",Rezultati!D44)</f>
      </c>
      <c r="D50" s="119">
        <f>Rezultati!E44+Rezultati!G44+Rezultati!F44</f>
        <v>24</v>
      </c>
      <c r="E50" s="146">
        <f>Rezultati!H44</f>
        <v>38</v>
      </c>
      <c r="F50" s="146"/>
      <c r="G50" s="103">
        <f>Rezultati!I44</f>
        <v>8.25</v>
      </c>
      <c r="H50" s="103">
        <f>IF(ISBLANK(Rezultati!J44),"",Rezultati!J44)</f>
      </c>
      <c r="I50" s="103">
        <f>IF(ISBLANK(Rezultati!K44),"",Rezultati!K44)</f>
        <v>70.25</v>
      </c>
      <c r="J50" s="104" t="str">
        <f>Rezultati!L44</f>
        <v>C</v>
      </c>
    </row>
    <row r="51" spans="1:10" ht="12.75">
      <c r="A51" s="68" t="str">
        <f>IF(ISBLANK(Rezultati!B45),"",Rezultati!B45)</f>
        <v>61/2019</v>
      </c>
      <c r="B51" s="69" t="str">
        <f>IF(ISBLANK(Rezultati!C45),"",Rezultati!C45)</f>
        <v>Radonja Šoškić</v>
      </c>
      <c r="C51" s="69">
        <f>IF(ISBLANK(Rezultati!D45),"",Rezultati!D45)</f>
      </c>
      <c r="D51" s="119">
        <f>Rezultati!E45+Rezultati!G45+Rezultati!F45</f>
        <v>24</v>
      </c>
      <c r="E51" s="146">
        <f>Rezultati!H45</f>
        <v>38</v>
      </c>
      <c r="F51" s="146"/>
      <c r="G51" s="103">
        <f>Rezultati!I45</f>
        <v>0</v>
      </c>
      <c r="H51" s="103">
        <f>IF(ISBLANK(Rezultati!J45),"",Rezultati!J45)</f>
      </c>
      <c r="I51" s="103">
        <f>IF(ISBLANK(Rezultati!K45),"",Rezultati!K45)</f>
        <v>62</v>
      </c>
      <c r="J51" s="104" t="str">
        <f>Rezultati!L45</f>
        <v>D</v>
      </c>
    </row>
    <row r="52" spans="1:10" ht="12.75">
      <c r="A52" s="68" t="str">
        <f>IF(ISBLANK(Rezultati!B46),"",Rezultati!B46)</f>
        <v>62/2019</v>
      </c>
      <c r="B52" s="69" t="str">
        <f>IF(ISBLANK(Rezultati!C46),"",Rezultati!C46)</f>
        <v>Valentina Đukić</v>
      </c>
      <c r="C52" s="69">
        <f>IF(ISBLANK(Rezultati!D46),"",Rezultati!D46)</f>
      </c>
      <c r="D52" s="119">
        <f>Rezultati!E46+Rezultati!G46+Rezultati!F46</f>
        <v>27</v>
      </c>
      <c r="E52" s="146">
        <f>Rezultati!H46</f>
        <v>40</v>
      </c>
      <c r="F52" s="146"/>
      <c r="G52" s="103">
        <f>Rezultati!I46</f>
        <v>0</v>
      </c>
      <c r="H52" s="103">
        <f>IF(ISBLANK(Rezultati!J46),"",Rezultati!J46)</f>
      </c>
      <c r="I52" s="103">
        <f>IF(ISBLANK(Rezultati!K46),"",Rezultati!K46)</f>
        <v>67</v>
      </c>
      <c r="J52" s="104" t="str">
        <f>Rezultati!L46</f>
        <v>D</v>
      </c>
    </row>
    <row r="53" spans="1:10" ht="12.75">
      <c r="A53" s="68" t="str">
        <f>IF(ISBLANK(Rezultati!B47),"",Rezultati!B47)</f>
        <v>63/2019</v>
      </c>
      <c r="B53" s="69" t="str">
        <f>IF(ISBLANK(Rezultati!C47),"",Rezultati!C47)</f>
        <v>Marina Šljukić</v>
      </c>
      <c r="C53" s="69">
        <f>IF(ISBLANK(Rezultati!D47),"",Rezultati!D47)</f>
      </c>
      <c r="D53" s="119">
        <f>Rezultati!E47+Rezultati!G47+Rezultati!F47</f>
        <v>27</v>
      </c>
      <c r="E53" s="146">
        <f>Rezultati!H47</f>
        <v>35</v>
      </c>
      <c r="F53" s="146"/>
      <c r="G53" s="103">
        <f>Rezultati!I47</f>
        <v>0</v>
      </c>
      <c r="H53" s="103">
        <f>IF(ISBLANK(Rezultati!J47),"",Rezultati!J47)</f>
      </c>
      <c r="I53" s="103">
        <f>IF(ISBLANK(Rezultati!K47),"",Rezultati!K47)</f>
        <v>62</v>
      </c>
      <c r="J53" s="104" t="str">
        <f>Rezultati!L47</f>
        <v>D</v>
      </c>
    </row>
    <row r="54" spans="1:10" ht="12.75">
      <c r="A54" s="68" t="str">
        <f>IF(ISBLANK(Rezultati!B48),"",Rezultati!B48)</f>
        <v>65/2019</v>
      </c>
      <c r="B54" s="69" t="str">
        <f>IF(ISBLANK(Rezultati!C48),"",Rezultati!C48)</f>
        <v>Neda Srdanović</v>
      </c>
      <c r="C54" s="69">
        <f>IF(ISBLANK(Rezultati!D48),"",Rezultati!D48)</f>
      </c>
      <c r="D54" s="119">
        <f>Rezultati!E48+Rezultati!G48+Rezultati!F48</f>
        <v>30</v>
      </c>
      <c r="E54" s="146">
        <f>Rezultati!H48</f>
        <v>40</v>
      </c>
      <c r="F54" s="146"/>
      <c r="G54" s="103">
        <f>Rezultati!I48</f>
        <v>27.9</v>
      </c>
      <c r="H54" s="103">
        <f>IF(ISBLANK(Rezultati!J48),"",Rezultati!J48)</f>
      </c>
      <c r="I54" s="103">
        <f>IF(ISBLANK(Rezultati!K48),"",Rezultati!K48)</f>
        <v>97.9</v>
      </c>
      <c r="J54" s="104" t="str">
        <f>Rezultati!L48</f>
        <v>A</v>
      </c>
    </row>
    <row r="55" spans="1:10" ht="12.75">
      <c r="A55" s="112"/>
      <c r="B55" s="113"/>
      <c r="C55" s="113"/>
      <c r="D55" s="113"/>
      <c r="E55" s="151"/>
      <c r="F55" s="151"/>
      <c r="G55" s="125"/>
      <c r="H55" s="125">
        <f>IF(ISBLANK(Rezultati!M49),"",Rezultati!M49)</f>
      </c>
      <c r="I55" s="125">
        <f>IF(ISBLANK(Rezultati!N49),"",Rezultati!N49)</f>
      </c>
      <c r="J55" s="126"/>
    </row>
    <row r="56" spans="1:10" ht="12.75">
      <c r="A56" s="112"/>
      <c r="B56" s="113"/>
      <c r="C56" s="113"/>
      <c r="D56" s="113"/>
      <c r="E56" s="151"/>
      <c r="F56" s="151"/>
      <c r="G56" s="125"/>
      <c r="H56" s="125">
        <f>IF(ISBLANK(Rezultati!M50),"",Rezultati!M50)</f>
      </c>
      <c r="I56" s="125">
        <f>IF(ISBLANK(Rezultati!N50),"",Rezultati!N50)</f>
      </c>
      <c r="J56" s="126"/>
    </row>
    <row r="57" spans="1:10" ht="12.75">
      <c r="A57" s="112"/>
      <c r="B57" s="113"/>
      <c r="C57" s="113"/>
      <c r="D57" s="113"/>
      <c r="E57" s="18"/>
      <c r="F57" s="17"/>
      <c r="G57" s="17"/>
      <c r="H57" s="17"/>
      <c r="I57" s="125">
        <f>IF(ISBLANK(Rezultati!N51),"",Rezultati!N51)</f>
      </c>
      <c r="J57" s="18"/>
    </row>
    <row r="58" spans="1:9" ht="12.75">
      <c r="A58" s="112">
        <f>IF(ISBLANK(Rezultati!B52),"",Rezultati!B52)</f>
      </c>
      <c r="B58" s="113">
        <f>IF(ISBLANK(Rezultati!C52),"",Rezultati!C52)</f>
      </c>
      <c r="C58" s="18"/>
      <c r="D58" s="113"/>
      <c r="H58" s="39"/>
      <c r="I58" s="40"/>
    </row>
    <row r="59" spans="1:9" ht="12.75">
      <c r="A59" s="112">
        <f>IF(ISBLANK(Rezultati!B53),"",Rezultati!B53)</f>
      </c>
      <c r="B59" s="113">
        <f>IF(ISBLANK(Rezultati!C53),"",Rezultati!C53)</f>
      </c>
      <c r="C59" s="18"/>
      <c r="D59" s="18"/>
      <c r="H59" s="109" t="s">
        <v>24</v>
      </c>
      <c r="I59" s="40"/>
    </row>
    <row r="60" spans="1:9" ht="15.75">
      <c r="A60" s="127"/>
      <c r="B60" s="18"/>
      <c r="C60" s="18"/>
      <c r="D60" s="18"/>
      <c r="H60" s="108"/>
      <c r="I60" s="40"/>
    </row>
    <row r="61" spans="8:9" ht="12.75">
      <c r="H61" s="39"/>
      <c r="I61" s="40"/>
    </row>
    <row r="62" spans="8:10" ht="13.5" thickBot="1">
      <c r="H62" s="41"/>
      <c r="I62" s="42"/>
      <c r="J62" s="73"/>
    </row>
    <row r="63" ht="12.75">
      <c r="I63" s="12"/>
    </row>
  </sheetData>
  <sheetProtection/>
  <mergeCells count="58">
    <mergeCell ref="E55:F55"/>
    <mergeCell ref="E56:F56"/>
    <mergeCell ref="E47:F47"/>
    <mergeCell ref="E48:F48"/>
    <mergeCell ref="E49:F49"/>
    <mergeCell ref="E50:F50"/>
    <mergeCell ref="E51:F51"/>
    <mergeCell ref="E52:F52"/>
    <mergeCell ref="E43:F43"/>
    <mergeCell ref="E44:F44"/>
    <mergeCell ref="E53:F53"/>
    <mergeCell ref="E54:F54"/>
    <mergeCell ref="E45:F45"/>
    <mergeCell ref="E46:F46"/>
    <mergeCell ref="E37:F37"/>
    <mergeCell ref="E38:F38"/>
    <mergeCell ref="E41:F41"/>
    <mergeCell ref="E42:F42"/>
    <mergeCell ref="E39:F39"/>
    <mergeCell ref="E40:F40"/>
    <mergeCell ref="E29:F29"/>
    <mergeCell ref="E30:F30"/>
    <mergeCell ref="E31:F31"/>
    <mergeCell ref="E32:F32"/>
    <mergeCell ref="E35:F35"/>
    <mergeCell ref="E36:F36"/>
    <mergeCell ref="E33:F33"/>
    <mergeCell ref="E34:F34"/>
    <mergeCell ref="E21:F21"/>
    <mergeCell ref="E22:F22"/>
    <mergeCell ref="E23:F23"/>
    <mergeCell ref="E24:F24"/>
    <mergeCell ref="E25:F25"/>
    <mergeCell ref="E26:F26"/>
    <mergeCell ref="E27:F27"/>
    <mergeCell ref="E28:F28"/>
    <mergeCell ref="E12:F12"/>
    <mergeCell ref="E13:F13"/>
    <mergeCell ref="E17:F17"/>
    <mergeCell ref="E18:F18"/>
    <mergeCell ref="E19:F19"/>
    <mergeCell ref="E20:F20"/>
    <mergeCell ref="E14:F14"/>
    <mergeCell ref="E15:F15"/>
    <mergeCell ref="E16:F16"/>
    <mergeCell ref="E8:F8"/>
    <mergeCell ref="E9:F9"/>
    <mergeCell ref="E10:F10"/>
    <mergeCell ref="E11:F11"/>
    <mergeCell ref="C6:C7"/>
    <mergeCell ref="E6:F7"/>
    <mergeCell ref="I1:J1"/>
    <mergeCell ref="G6:H6"/>
    <mergeCell ref="J5:J7"/>
    <mergeCell ref="A1:H1"/>
    <mergeCell ref="I5:I7"/>
    <mergeCell ref="C5:H5"/>
    <mergeCell ref="D6:D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46" sqref="E46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5" t="s">
        <v>6</v>
      </c>
      <c r="B1" s="46"/>
      <c r="C1" s="47"/>
      <c r="D1" s="48"/>
      <c r="E1" s="48"/>
      <c r="F1" s="49"/>
      <c r="G1" s="4"/>
    </row>
    <row r="2" spans="1:6" s="5" customFormat="1" ht="14.25">
      <c r="A2" s="50"/>
      <c r="B2" s="51"/>
      <c r="C2" s="52"/>
      <c r="D2" s="53"/>
      <c r="E2" s="53"/>
      <c r="F2" s="54"/>
    </row>
    <row r="3" spans="1:6" s="5" customFormat="1" ht="15">
      <c r="A3" s="50" t="s">
        <v>61</v>
      </c>
      <c r="B3" s="51"/>
      <c r="C3" s="53"/>
      <c r="D3" s="53"/>
      <c r="E3" s="53"/>
      <c r="F3" s="54"/>
    </row>
    <row r="4" spans="1:6" s="5" customFormat="1" ht="15">
      <c r="A4" s="50" t="s">
        <v>62</v>
      </c>
      <c r="B4" s="51"/>
      <c r="C4" s="53" t="s">
        <v>174</v>
      </c>
      <c r="D4" s="53"/>
      <c r="E4" s="53"/>
      <c r="F4" s="54"/>
    </row>
    <row r="5" spans="1:7" s="5" customFormat="1" ht="15">
      <c r="A5" s="110" t="s">
        <v>26</v>
      </c>
      <c r="B5" s="105" t="s">
        <v>173</v>
      </c>
      <c r="C5" s="53" t="s">
        <v>63</v>
      </c>
      <c r="D5" s="53"/>
      <c r="E5" s="53"/>
      <c r="F5" s="54"/>
      <c r="G5" s="22"/>
    </row>
    <row r="6" spans="1:7" s="5" customFormat="1" ht="15.75" thickBot="1">
      <c r="A6" s="55"/>
      <c r="B6" s="56"/>
      <c r="C6" s="57"/>
      <c r="D6" s="58"/>
      <c r="E6" s="58"/>
      <c r="F6" s="59"/>
      <c r="G6" s="21"/>
    </row>
    <row r="7" spans="1:6" s="6" customFormat="1" ht="12.75" customHeight="1" thickBot="1">
      <c r="A7" s="155" t="s">
        <v>7</v>
      </c>
      <c r="B7" s="158" t="s">
        <v>12</v>
      </c>
      <c r="C7" s="159" t="s">
        <v>8</v>
      </c>
      <c r="D7" s="160"/>
      <c r="E7" s="161" t="s">
        <v>25</v>
      </c>
      <c r="F7" s="153" t="s">
        <v>9</v>
      </c>
    </row>
    <row r="8" spans="1:6" s="7" customFormat="1" ht="12.75" customHeight="1">
      <c r="A8" s="156"/>
      <c r="B8" s="156"/>
      <c r="C8" s="153" t="s">
        <v>10</v>
      </c>
      <c r="D8" s="153" t="s">
        <v>11</v>
      </c>
      <c r="E8" s="162"/>
      <c r="F8" s="154"/>
    </row>
    <row r="9" spans="1:6" s="7" customFormat="1" ht="13.5" customHeight="1">
      <c r="A9" s="157"/>
      <c r="B9" s="157"/>
      <c r="C9" s="154"/>
      <c r="D9" s="154"/>
      <c r="E9" s="163"/>
      <c r="F9" s="154"/>
    </row>
    <row r="10" spans="1:6" s="8" customFormat="1" ht="13.5" customHeight="1">
      <c r="A10" s="68" t="str">
        <f>IF(ISBLANK(Rezultati!B2),"",Rezultati!B2)</f>
        <v>1/2019</v>
      </c>
      <c r="B10" s="69" t="str">
        <f>IF(ISBLANK(Rezultati!C2),"",Rezultati!C2)</f>
        <v>Nikola Đukanović</v>
      </c>
      <c r="C10" s="76">
        <f>(Rezultati!D2+Rezultati!E2+Rezultati!G2+Rezultati!H2++Rezultati!F2)</f>
        <v>63.5</v>
      </c>
      <c r="D10" s="76">
        <f>IF(Rezultati!J2,Rezultati!J2,Rezultati!I2)</f>
        <v>30</v>
      </c>
      <c r="E10" s="76">
        <f>Rezultati!K2</f>
        <v>93.5</v>
      </c>
      <c r="F10" s="97" t="str">
        <f>Rezultati!L2</f>
        <v>A</v>
      </c>
    </row>
    <row r="11" spans="1:7" ht="12.75">
      <c r="A11" s="68" t="str">
        <f>IF(ISBLANK(Rezultati!B3),"",Rezultati!B3)</f>
        <v>2/2019</v>
      </c>
      <c r="B11" s="69" t="str">
        <f>IF(ISBLANK(Rezultati!C3),"",Rezultati!C3)</f>
        <v>Ksenija Brakočević</v>
      </c>
      <c r="C11" s="76">
        <f>Rezultati!J3</f>
        <v>0</v>
      </c>
      <c r="D11" s="76">
        <f>IF(Rezultati!I3,Rezultati!I3,Rezultati!J3)</f>
        <v>21.3</v>
      </c>
      <c r="E11" s="76">
        <f>Rezultati!K3</f>
        <v>91.3</v>
      </c>
      <c r="F11" s="97" t="str">
        <f>Rezultati!L3</f>
        <v>A</v>
      </c>
      <c r="G11" s="9"/>
    </row>
    <row r="12" spans="1:7" ht="12.75">
      <c r="A12" s="68" t="str">
        <f>IF(ISBLANK(Rezultati!B4),"",Rezultati!B4)</f>
        <v>5/2019</v>
      </c>
      <c r="B12" s="69" t="str">
        <f>IF(ISBLANK(Rezultati!C4),"",Rezultati!C4)</f>
        <v>Anđela Minić</v>
      </c>
      <c r="C12" s="76">
        <f>Rezultati!J4</f>
        <v>0</v>
      </c>
      <c r="D12" s="76">
        <f>IF(Rezultati!I4,Rezultati!I4,Rezultati!J4)</f>
        <v>0</v>
      </c>
      <c r="E12" s="76">
        <f>Rezultati!K4</f>
        <v>65</v>
      </c>
      <c r="F12" s="97" t="str">
        <f>Rezultati!L4</f>
        <v>D</v>
      </c>
      <c r="G12" s="9"/>
    </row>
    <row r="13" spans="1:7" ht="12.75">
      <c r="A13" s="68" t="str">
        <f>IF(ISBLANK(Rezultati!B5),"",Rezultati!B5)</f>
        <v>7/2019</v>
      </c>
      <c r="B13" s="69" t="str">
        <f>IF(ISBLANK(Rezultati!C5),"",Rezultati!C5)</f>
        <v>Miraš Bulatović</v>
      </c>
      <c r="C13" s="76">
        <f>Rezultati!J5</f>
        <v>0</v>
      </c>
      <c r="D13" s="76">
        <f>IF(Rezultati!I5,Rezultati!I5,Rezultati!J5)</f>
        <v>22.5</v>
      </c>
      <c r="E13" s="76">
        <f>Rezultati!K5</f>
        <v>92.5</v>
      </c>
      <c r="F13" s="97" t="str">
        <f>Rezultati!L5</f>
        <v>A</v>
      </c>
      <c r="G13" s="9"/>
    </row>
    <row r="14" spans="1:7" ht="12.75">
      <c r="A14" s="68" t="str">
        <f>IF(ISBLANK(Rezultati!B6),"",Rezultati!B6)</f>
        <v>11/2019</v>
      </c>
      <c r="B14" s="69" t="str">
        <f>IF(ISBLANK(Rezultati!C6),"",Rezultati!C6)</f>
        <v>Jelena Piper</v>
      </c>
      <c r="C14" s="76">
        <f>Rezultati!J6</f>
        <v>0</v>
      </c>
      <c r="D14" s="76">
        <f>IF(Rezultati!I6,Rezultati!I6,Rezultati!J6)</f>
        <v>23.4</v>
      </c>
      <c r="E14" s="76">
        <f>Rezultati!K6</f>
        <v>90.4</v>
      </c>
      <c r="F14" s="97" t="str">
        <f>Rezultati!L6</f>
        <v>A</v>
      </c>
      <c r="G14" s="9"/>
    </row>
    <row r="15" spans="1:7" ht="12.75">
      <c r="A15" s="68" t="str">
        <f>IF(ISBLANK(Rezultati!B7),"",Rezultati!B7)</f>
        <v>12/2019</v>
      </c>
      <c r="B15" s="69" t="str">
        <f>IF(ISBLANK(Rezultati!C7),"",Rezultati!C7)</f>
        <v>Ivona Stojanović</v>
      </c>
      <c r="C15" s="76">
        <f>Rezultati!J7</f>
        <v>0</v>
      </c>
      <c r="D15" s="76">
        <f>IF(Rezultati!I7,Rezultati!I7,Rezultati!J7)</f>
        <v>20.5</v>
      </c>
      <c r="E15" s="76">
        <f>Rezultati!K7</f>
        <v>90.5</v>
      </c>
      <c r="F15" s="97" t="str">
        <f>Rezultati!L7</f>
        <v>A</v>
      </c>
      <c r="G15" s="9"/>
    </row>
    <row r="16" spans="1:7" ht="12.75">
      <c r="A16" s="68" t="str">
        <f>IF(ISBLANK(Rezultati!B8),"",Rezultati!B8)</f>
        <v>15/2019</v>
      </c>
      <c r="B16" s="69" t="str">
        <f>IF(ISBLANK(Rezultati!C8),"",Rezultati!C8)</f>
        <v>Nikola Markuš</v>
      </c>
      <c r="C16" s="76">
        <f>Rezultati!J8</f>
        <v>0</v>
      </c>
      <c r="D16" s="76">
        <f>IF(Rezultati!I8,Rezultati!I8,Rezultati!J8)</f>
        <v>0</v>
      </c>
      <c r="E16" s="76">
        <f>Rezultati!K8</f>
        <v>63</v>
      </c>
      <c r="F16" s="97" t="str">
        <f>Rezultati!L8</f>
        <v>D</v>
      </c>
      <c r="G16" s="9"/>
    </row>
    <row r="17" spans="1:7" ht="12.75">
      <c r="A17" s="68" t="str">
        <f>IF(ISBLANK(Rezultati!B9),"",Rezultati!B9)</f>
        <v>16/2019</v>
      </c>
      <c r="B17" s="69" t="str">
        <f>IF(ISBLANK(Rezultati!C9),"",Rezultati!C9)</f>
        <v>Jovana Vujičić</v>
      </c>
      <c r="C17" s="76">
        <f>Rezultati!J9</f>
        <v>0</v>
      </c>
      <c r="D17" s="76">
        <f>IF(Rezultati!I9,Rezultati!I9,Rezultati!J9)</f>
        <v>0</v>
      </c>
      <c r="E17" s="76">
        <f>Rezultati!K9</f>
        <v>63</v>
      </c>
      <c r="F17" s="97" t="str">
        <f>Rezultati!L9</f>
        <v>D</v>
      </c>
      <c r="G17" s="9"/>
    </row>
    <row r="18" spans="1:7" ht="12.75">
      <c r="A18" s="68" t="str">
        <f>IF(ISBLANK(Rezultati!B10),"",Rezultati!B10)</f>
        <v>17/2019</v>
      </c>
      <c r="B18" s="69" t="str">
        <f>IF(ISBLANK(Rezultati!C10),"",Rezultati!C10)</f>
        <v>Nataša Zajović</v>
      </c>
      <c r="C18" s="76">
        <f>Rezultati!J10</f>
        <v>0</v>
      </c>
      <c r="D18" s="76">
        <f>IF(Rezultati!I10,Rezultati!I10,Rezultati!J10)</f>
        <v>0</v>
      </c>
      <c r="E18" s="76">
        <f>Rezultati!K10</f>
        <v>65</v>
      </c>
      <c r="F18" s="97" t="str">
        <f>Rezultati!L10</f>
        <v>D</v>
      </c>
      <c r="G18" s="9"/>
    </row>
    <row r="19" spans="1:7" ht="12.75">
      <c r="A19" s="68" t="str">
        <f>IF(ISBLANK(Rezultati!B11),"",Rezultati!B11)</f>
        <v>18/2019</v>
      </c>
      <c r="B19" s="69" t="str">
        <f>IF(ISBLANK(Rezultati!C11),"",Rezultati!C11)</f>
        <v>Miloš Kilibarda</v>
      </c>
      <c r="C19" s="76">
        <f>Rezultati!J11</f>
        <v>0</v>
      </c>
      <c r="D19" s="76">
        <f>IF(Rezultati!I11,Rezultati!I11,Rezultati!J11)</f>
        <v>30</v>
      </c>
      <c r="E19" s="76">
        <f>Rezultati!K11</f>
        <v>87.5</v>
      </c>
      <c r="F19" s="97" t="str">
        <f>Rezultati!L11</f>
        <v>B</v>
      </c>
      <c r="G19" s="9"/>
    </row>
    <row r="20" spans="1:7" ht="12.75">
      <c r="A20" s="68" t="str">
        <f>IF(ISBLANK(Rezultati!B12),"",Rezultati!B12)</f>
        <v>19/2019</v>
      </c>
      <c r="B20" s="69" t="str">
        <f>IF(ISBLANK(Rezultati!C12),"",Rezultati!C12)</f>
        <v>Dejan Drinčić</v>
      </c>
      <c r="C20" s="76">
        <f>Rezultati!J12</f>
        <v>0</v>
      </c>
      <c r="D20" s="76">
        <f>IF(Rezultati!I12,Rezultati!I12,Rezultati!J12)</f>
        <v>0</v>
      </c>
      <c r="E20" s="76">
        <f>Rezultati!K12</f>
        <v>65</v>
      </c>
      <c r="F20" s="97" t="str">
        <f>Rezultati!L12</f>
        <v>D</v>
      </c>
      <c r="G20" s="10"/>
    </row>
    <row r="21" spans="1:7" ht="12.75">
      <c r="A21" s="68" t="str">
        <f>IF(ISBLANK(Rezultati!B13),"",Rezultati!B13)</f>
        <v>20/2019</v>
      </c>
      <c r="B21" s="69" t="str">
        <f>IF(ISBLANK(Rezultati!C13),"",Rezultati!C13)</f>
        <v>Filip Vorotović</v>
      </c>
      <c r="C21" s="76">
        <f>Rezultati!J13</f>
        <v>0</v>
      </c>
      <c r="D21" s="76">
        <f>IF(Rezultati!I13,Rezultati!I13,Rezultati!J13)</f>
        <v>0</v>
      </c>
      <c r="E21" s="76">
        <f>Rezultati!K13</f>
        <v>62</v>
      </c>
      <c r="F21" s="97" t="str">
        <f>Rezultati!L13</f>
        <v>D</v>
      </c>
      <c r="G21" s="10"/>
    </row>
    <row r="22" spans="1:7" ht="12.75">
      <c r="A22" s="68" t="str">
        <f>IF(ISBLANK(Rezultati!B14),"",Rezultati!B14)</f>
        <v>23/2019</v>
      </c>
      <c r="B22" s="69" t="str">
        <f>IF(ISBLANK(Rezultati!C14),"",Rezultati!C14)</f>
        <v>Aleksa Tadić</v>
      </c>
      <c r="C22" s="76">
        <f>Rezultati!J14</f>
        <v>0</v>
      </c>
      <c r="D22" s="76">
        <f>IF(Rezultati!I14,Rezultati!I14,Rezultati!J14)</f>
        <v>30</v>
      </c>
      <c r="E22" s="76">
        <f>Rezultati!K14</f>
        <v>67</v>
      </c>
      <c r="F22" s="97" t="str">
        <f>Rezultati!L14</f>
        <v>D</v>
      </c>
      <c r="G22" s="10"/>
    </row>
    <row r="23" spans="1:7" ht="12.75">
      <c r="A23" s="68" t="str">
        <f>IF(ISBLANK(Rezultati!B15),"",Rezultati!B15)</f>
        <v>25/2019</v>
      </c>
      <c r="B23" s="69" t="str">
        <f>IF(ISBLANK(Rezultati!C15),"",Rezultati!C15)</f>
        <v>Milica Baošić</v>
      </c>
      <c r="C23" s="76">
        <f>Rezultati!J15</f>
        <v>0</v>
      </c>
      <c r="D23" s="76">
        <f>IF(Rezultati!I15,Rezultati!I15,Rezultati!J15)</f>
        <v>0</v>
      </c>
      <c r="E23" s="76">
        <f>Rezultati!K15</f>
        <v>66</v>
      </c>
      <c r="F23" s="97" t="str">
        <f>Rezultati!L15</f>
        <v>D</v>
      </c>
      <c r="G23" s="10"/>
    </row>
    <row r="24" spans="1:7" ht="12.75">
      <c r="A24" s="68" t="str">
        <f>IF(ISBLANK(Rezultati!B16),"",Rezultati!B16)</f>
        <v>26/2019</v>
      </c>
      <c r="B24" s="69" t="str">
        <f>IF(ISBLANK(Rezultati!C16),"",Rezultati!C16)</f>
        <v>Ana Eraković</v>
      </c>
      <c r="C24" s="76">
        <f>Rezultati!J16</f>
        <v>0</v>
      </c>
      <c r="D24" s="76">
        <f>IF(Rezultati!I16,Rezultati!I16,Rezultati!J16)</f>
        <v>30</v>
      </c>
      <c r="E24" s="76">
        <f>Rezultati!K16</f>
        <v>81</v>
      </c>
      <c r="F24" s="97" t="str">
        <f>Rezultati!L16</f>
        <v>B</v>
      </c>
      <c r="G24" s="10"/>
    </row>
    <row r="25" spans="1:7" ht="12.75">
      <c r="A25" s="68" t="str">
        <f>IF(ISBLANK(Rezultati!B17),"",Rezultati!B17)</f>
        <v>27/2019</v>
      </c>
      <c r="B25" s="69" t="str">
        <f>IF(ISBLANK(Rezultati!C17),"",Rezultati!C17)</f>
        <v>Bogdan Aprcović</v>
      </c>
      <c r="C25" s="76">
        <f>Rezultati!J17</f>
        <v>0</v>
      </c>
      <c r="D25" s="76">
        <f>IF(Rezultati!I17,Rezultati!I17,Rezultati!J17)</f>
        <v>0</v>
      </c>
      <c r="E25" s="76">
        <f>Rezultati!K17</f>
        <v>68</v>
      </c>
      <c r="F25" s="97" t="str">
        <f>Rezultati!L17</f>
        <v>D</v>
      </c>
      <c r="G25" s="10"/>
    </row>
    <row r="26" spans="1:7" ht="12.75">
      <c r="A26" s="68" t="str">
        <f>IF(ISBLANK(Rezultati!B18),"",Rezultati!B18)</f>
        <v>28/2019</v>
      </c>
      <c r="B26" s="69" t="str">
        <f>IF(ISBLANK(Rezultati!C18),"",Rezultati!C18)</f>
        <v>Neško Milović</v>
      </c>
      <c r="C26" s="76">
        <f>Rezultati!J18</f>
        <v>0</v>
      </c>
      <c r="D26" s="76">
        <f>IF(Rezultati!I18,Rezultati!I18,Rezultati!J18)</f>
        <v>0</v>
      </c>
      <c r="E26" s="76">
        <f>Rezultati!K18</f>
        <v>68</v>
      </c>
      <c r="F26" s="97" t="str">
        <f>Rezultati!L18</f>
        <v>D</v>
      </c>
      <c r="G26" s="10"/>
    </row>
    <row r="27" spans="1:7" ht="12.75">
      <c r="A27" s="68" t="str">
        <f>IF(ISBLANK(Rezultati!B19),"",Rezultati!B19)</f>
        <v>29/2019</v>
      </c>
      <c r="B27" s="69" t="str">
        <f>IF(ISBLANK(Rezultati!C19),"",Rezultati!C19)</f>
        <v>Kristina Kovačević</v>
      </c>
      <c r="C27" s="76">
        <f>Rezultati!J19</f>
        <v>0</v>
      </c>
      <c r="D27" s="76">
        <f>IF(Rezultati!I19,Rezultati!I19,Rezultati!J19)</f>
        <v>30</v>
      </c>
      <c r="E27" s="76">
        <f>Rezultati!K19</f>
        <v>83.5</v>
      </c>
      <c r="F27" s="97" t="str">
        <f>Rezultati!L19</f>
        <v>B</v>
      </c>
      <c r="G27" s="10"/>
    </row>
    <row r="28" spans="1:7" ht="12.75">
      <c r="A28" s="68" t="str">
        <f>IF(ISBLANK(Rezultati!B20),"",Rezultati!B20)</f>
        <v>30/2019</v>
      </c>
      <c r="B28" s="69" t="str">
        <f>IF(ISBLANK(Rezultati!C20),"",Rezultati!C20)</f>
        <v>Goran Elek</v>
      </c>
      <c r="C28" s="76">
        <f>Rezultati!J20</f>
        <v>0</v>
      </c>
      <c r="D28" s="76">
        <f>IF(Rezultati!I20,Rezultati!I20,Rezultati!J20)</f>
        <v>0</v>
      </c>
      <c r="E28" s="76">
        <f>Rezultati!K20</f>
        <v>0</v>
      </c>
      <c r="F28" s="97" t="str">
        <f>Rezultati!L20</f>
        <v>F</v>
      </c>
      <c r="G28" s="10"/>
    </row>
    <row r="29" spans="1:7" ht="12.75">
      <c r="A29" s="68" t="str">
        <f>IF(ISBLANK(Rezultati!B21),"",Rezultati!B21)</f>
        <v>31/2019</v>
      </c>
      <c r="B29" s="69" t="str">
        <f>IF(ISBLANK(Rezultati!C21),"",Rezultati!C21)</f>
        <v>Nikola Đurašković</v>
      </c>
      <c r="C29" s="76">
        <f>Rezultati!J21</f>
        <v>0</v>
      </c>
      <c r="D29" s="76">
        <f>IF(Rezultati!I21,Rezultati!I21,Rezultati!J21)</f>
        <v>0</v>
      </c>
      <c r="E29" s="76">
        <f>Rezultati!K21</f>
        <v>67</v>
      </c>
      <c r="F29" s="97" t="str">
        <f>Rezultati!L21</f>
        <v>D</v>
      </c>
      <c r="G29" s="10"/>
    </row>
    <row r="30" spans="1:7" ht="12.75">
      <c r="A30" s="68" t="str">
        <f>IF(ISBLANK(Rezultati!B22),"",Rezultati!B22)</f>
        <v>33/2019</v>
      </c>
      <c r="B30" s="69" t="str">
        <f>IF(ISBLANK(Rezultati!C22),"",Rezultati!C22)</f>
        <v>Lazar Jauković</v>
      </c>
      <c r="C30" s="76">
        <f>Rezultati!J22</f>
        <v>0</v>
      </c>
      <c r="D30" s="76">
        <f>IF(Rezultati!I22,Rezultati!I22,Rezultati!J22)</f>
        <v>20</v>
      </c>
      <c r="E30" s="76">
        <f>Rezultati!K22</f>
        <v>56</v>
      </c>
      <c r="F30" s="97" t="str">
        <f>Rezultati!L22</f>
        <v>E</v>
      </c>
      <c r="G30" s="10"/>
    </row>
    <row r="31" spans="1:7" ht="12.75">
      <c r="A31" s="68" t="str">
        <f>IF(ISBLANK(Rezultati!B23),"",Rezultati!B23)</f>
        <v>34/2019</v>
      </c>
      <c r="B31" s="69" t="str">
        <f>IF(ISBLANK(Rezultati!C23),"",Rezultati!C23)</f>
        <v>Nađa Radović</v>
      </c>
      <c r="C31" s="76">
        <f>Rezultati!J23</f>
        <v>0</v>
      </c>
      <c r="D31" s="76">
        <f>IF(Rezultati!I23,Rezultati!I23,Rezultati!J23)</f>
        <v>20</v>
      </c>
      <c r="E31" s="76">
        <f>Rezultati!K23</f>
        <v>63.5</v>
      </c>
      <c r="F31" s="97" t="str">
        <f>Rezultati!L23</f>
        <v>D</v>
      </c>
      <c r="G31" s="10"/>
    </row>
    <row r="32" spans="1:7" ht="12.75">
      <c r="A32" s="68" t="str">
        <f>IF(ISBLANK(Rezultati!B24),"",Rezultati!B24)</f>
        <v>35/2019</v>
      </c>
      <c r="B32" s="69" t="str">
        <f>IF(ISBLANK(Rezultati!C24),"",Rezultati!C24)</f>
        <v>Maksim Vučinić</v>
      </c>
      <c r="C32" s="76">
        <f>Rezultati!J24</f>
        <v>0</v>
      </c>
      <c r="D32" s="76">
        <f>IF(Rezultati!I24,Rezultati!I24,Rezultati!J24)</f>
        <v>30</v>
      </c>
      <c r="E32" s="76">
        <f>Rezultati!K24</f>
        <v>94</v>
      </c>
      <c r="F32" s="97" t="str">
        <f>Rezultati!L24</f>
        <v>A</v>
      </c>
      <c r="G32" s="10"/>
    </row>
    <row r="33" spans="1:7" ht="12.75">
      <c r="A33" s="68" t="str">
        <f>IF(ISBLANK(Rezultati!B25),"",Rezultati!B25)</f>
        <v>37/2019</v>
      </c>
      <c r="B33" s="69" t="str">
        <f>IF(ISBLANK(Rezultati!C25),"",Rezultati!C25)</f>
        <v>Đurđina Musić</v>
      </c>
      <c r="C33" s="76">
        <f>Rezultati!J25</f>
        <v>0</v>
      </c>
      <c r="D33" s="76">
        <f>IF(Rezultati!I25,Rezultati!I25,Rezultati!J25)</f>
        <v>0</v>
      </c>
      <c r="E33" s="76">
        <f>Rezultati!K25</f>
        <v>70</v>
      </c>
      <c r="F33" s="97" t="str">
        <f>Rezultati!L25</f>
        <v>C</v>
      </c>
      <c r="G33" s="10"/>
    </row>
    <row r="34" spans="1:7" ht="12.75">
      <c r="A34" s="68" t="str">
        <f>IF(ISBLANK(Rezultati!B26),"",Rezultati!B26)</f>
        <v>38/2019</v>
      </c>
      <c r="B34" s="69" t="str">
        <f>IF(ISBLANK(Rezultati!C26),"",Rezultati!C26)</f>
        <v>Savo Pavićević</v>
      </c>
      <c r="C34" s="76">
        <f>Rezultati!J26</f>
        <v>0</v>
      </c>
      <c r="D34" s="76">
        <f>IF(Rezultati!I26,Rezultati!I26,Rezultati!J26)</f>
        <v>22.5</v>
      </c>
      <c r="E34" s="76">
        <f>Rezultati!K26</f>
        <v>92.5</v>
      </c>
      <c r="F34" s="97" t="str">
        <f>Rezultati!L26</f>
        <v>A</v>
      </c>
      <c r="G34" s="10"/>
    </row>
    <row r="35" spans="1:7" ht="12.75">
      <c r="A35" s="68" t="str">
        <f>IF(ISBLANK(Rezultati!B27),"",Rezultati!B27)</f>
        <v>39/2019</v>
      </c>
      <c r="B35" s="69" t="str">
        <f>IF(ISBLANK(Rezultati!C27),"",Rezultati!C27)</f>
        <v>Miloš Dragić</v>
      </c>
      <c r="C35" s="76">
        <f>Rezultati!J27</f>
        <v>0</v>
      </c>
      <c r="D35" s="76">
        <f>IF(Rezultati!I27,Rezultati!I27,Rezultati!J27)</f>
        <v>24.6</v>
      </c>
      <c r="E35" s="76">
        <f>Rezultati!K27</f>
        <v>94.6</v>
      </c>
      <c r="F35" s="97" t="str">
        <f>Rezultati!L27</f>
        <v>A</v>
      </c>
      <c r="G35" s="10"/>
    </row>
    <row r="36" spans="1:7" ht="12.75">
      <c r="A36" s="68" t="str">
        <f>IF(ISBLANK(Rezultati!B28),"",Rezultati!B28)</f>
        <v>40/2019</v>
      </c>
      <c r="B36" s="69" t="str">
        <f>IF(ISBLANK(Rezultati!C28),"",Rezultati!C28)</f>
        <v>Bogdana Knežević</v>
      </c>
      <c r="C36" s="76">
        <f>Rezultati!J28</f>
        <v>0</v>
      </c>
      <c r="D36" s="76">
        <f>IF(Rezultati!I28,Rezultati!I28,Rezultati!J28)</f>
        <v>30</v>
      </c>
      <c r="E36" s="76">
        <f>Rezultati!K28</f>
        <v>77.5</v>
      </c>
      <c r="F36" s="97" t="str">
        <f>Rezultati!L28</f>
        <v>C</v>
      </c>
      <c r="G36" s="10"/>
    </row>
    <row r="37" spans="1:7" ht="12.75">
      <c r="A37" s="68" t="str">
        <f>IF(ISBLANK(Rezultati!B29),"",Rezultati!B29)</f>
        <v>41/2019</v>
      </c>
      <c r="B37" s="69" t="str">
        <f>IF(ISBLANK(Rezultati!C29),"",Rezultati!C29)</f>
        <v>Marko Gaković</v>
      </c>
      <c r="C37" s="76">
        <f>Rezultati!J29</f>
        <v>0</v>
      </c>
      <c r="D37" s="76">
        <f>IF(Rezultati!I29,Rezultati!I29,Rezultati!J29)</f>
        <v>17.4</v>
      </c>
      <c r="E37" s="76">
        <f>Rezultati!K29</f>
        <v>81.4</v>
      </c>
      <c r="F37" s="97" t="str">
        <f>Rezultati!L29</f>
        <v>B</v>
      </c>
      <c r="G37" s="10"/>
    </row>
    <row r="38" spans="1:7" ht="12.75">
      <c r="A38" s="68" t="str">
        <f>IF(ISBLANK(Rezultati!B30),"",Rezultati!B30)</f>
        <v>42/2019</v>
      </c>
      <c r="B38" s="69" t="str">
        <f>IF(ISBLANK(Rezultati!C30),"",Rezultati!C30)</f>
        <v>Vesna Mandić</v>
      </c>
      <c r="C38" s="76">
        <f>Rezultati!J30</f>
        <v>0</v>
      </c>
      <c r="D38" s="76">
        <f>IF(Rezultati!I30,Rezultati!I30,Rezultati!J30)</f>
        <v>0</v>
      </c>
      <c r="E38" s="76">
        <f>Rezultati!K30</f>
        <v>0</v>
      </c>
      <c r="F38" s="97" t="str">
        <f>Rezultati!L30</f>
        <v>F</v>
      </c>
      <c r="G38" s="10"/>
    </row>
    <row r="39" spans="1:7" ht="12.75">
      <c r="A39" s="68" t="str">
        <f>IF(ISBLANK(Rezultati!B31),"",Rezultati!B31)</f>
        <v>43/2019</v>
      </c>
      <c r="B39" s="69" t="str">
        <f>IF(ISBLANK(Rezultati!C31),"",Rezultati!C31)</f>
        <v>Maja Vujisić</v>
      </c>
      <c r="C39" s="76">
        <f>Rezultati!J31</f>
        <v>0</v>
      </c>
      <c r="D39" s="76">
        <f>IF(Rezultati!I31,Rezultati!I31,Rezultati!J31)</f>
        <v>25.5</v>
      </c>
      <c r="E39" s="76">
        <f>Rezultati!K31</f>
        <v>95.5</v>
      </c>
      <c r="F39" s="97" t="str">
        <f>Rezultati!L31</f>
        <v>A</v>
      </c>
      <c r="G39" s="10"/>
    </row>
    <row r="40" spans="1:7" ht="12.75">
      <c r="A40" s="68" t="str">
        <f>IF(ISBLANK(Rezultati!B32),"",Rezultati!B32)</f>
        <v>44/2019</v>
      </c>
      <c r="B40" s="69" t="str">
        <f>IF(ISBLANK(Rezultati!C32),"",Rezultati!C32)</f>
        <v>Lazar Šćekić</v>
      </c>
      <c r="C40" s="76">
        <f>Rezultati!J32</f>
        <v>0</v>
      </c>
      <c r="D40" s="76">
        <f>IF(Rezultati!I32,Rezultati!I32,Rezultati!J32)</f>
        <v>26.4</v>
      </c>
      <c r="E40" s="76">
        <f>Rezultati!K32</f>
        <v>96.4</v>
      </c>
      <c r="F40" s="97" t="str">
        <f>Rezultati!L32</f>
        <v>A</v>
      </c>
      <c r="G40" s="10"/>
    </row>
    <row r="41" spans="1:7" ht="12.75">
      <c r="A41" s="68" t="str">
        <f>IF(ISBLANK(Rezultati!B33),"",Rezultati!B33)</f>
        <v>46/2019</v>
      </c>
      <c r="B41" s="69" t="str">
        <f>IF(ISBLANK(Rezultati!C33),"",Rezultati!C33)</f>
        <v>Aleksandra Vuković</v>
      </c>
      <c r="C41" s="76">
        <f>Rezultati!J33</f>
        <v>0</v>
      </c>
      <c r="D41" s="76">
        <f>IF(Rezultati!I33,Rezultati!I33,Rezultati!J33)</f>
        <v>6</v>
      </c>
      <c r="E41" s="76">
        <f>Rezultati!K33</f>
        <v>73</v>
      </c>
      <c r="F41" s="97" t="str">
        <f>Rezultati!L33</f>
        <v>C</v>
      </c>
      <c r="G41" s="10"/>
    </row>
    <row r="42" spans="1:7" ht="12.75">
      <c r="A42" s="68" t="str">
        <f>IF(ISBLANK(Rezultati!B34),"",Rezultati!B34)</f>
        <v>47/2019</v>
      </c>
      <c r="B42" s="69" t="str">
        <f>IF(ISBLANK(Rezultati!C34),"",Rezultati!C34)</f>
        <v>Dejan Vraneš</v>
      </c>
      <c r="C42" s="76">
        <f>Rezultati!J34</f>
        <v>0</v>
      </c>
      <c r="D42" s="76">
        <f>IF(Rezultati!I34,Rezultati!I34,Rezultati!J34)</f>
        <v>26.1</v>
      </c>
      <c r="E42" s="76">
        <f>Rezultati!K34</f>
        <v>92.1</v>
      </c>
      <c r="F42" s="97" t="str">
        <f>Rezultati!L34</f>
        <v>A</v>
      </c>
      <c r="G42" s="10"/>
    </row>
    <row r="43" spans="1:7" ht="12.75">
      <c r="A43" s="68" t="str">
        <f>IF(ISBLANK(Rezultati!B35),"",Rezultati!B35)</f>
        <v>48/2019</v>
      </c>
      <c r="B43" s="69" t="str">
        <f>IF(ISBLANK(Rezultati!C35),"",Rezultati!C35)</f>
        <v>Ana Muratović</v>
      </c>
      <c r="C43" s="76">
        <f>Rezultati!J35</f>
        <v>0</v>
      </c>
      <c r="D43" s="76">
        <f>IF(Rezultati!I35,Rezultati!I35,Rezultati!J35)</f>
        <v>0</v>
      </c>
      <c r="E43" s="76">
        <f>Rezultati!K35</f>
        <v>65</v>
      </c>
      <c r="F43" s="97" t="str">
        <f>Rezultati!L35</f>
        <v>D</v>
      </c>
      <c r="G43" s="10"/>
    </row>
    <row r="44" spans="1:7" ht="12.75">
      <c r="A44" s="68" t="str">
        <f>IF(ISBLANK(Rezultati!B36),"",Rezultati!B36)</f>
        <v>49/2019</v>
      </c>
      <c r="B44" s="69" t="str">
        <f>IF(ISBLANK(Rezultati!C36),"",Rezultati!C36)</f>
        <v>Milica Vučinić</v>
      </c>
      <c r="C44" s="76">
        <f>Rezultati!J36</f>
        <v>0</v>
      </c>
      <c r="D44" s="76">
        <f>IF(Rezultati!I36,Rezultati!I36,Rezultati!J36)</f>
        <v>0</v>
      </c>
      <c r="E44" s="76">
        <f>Rezultati!K36</f>
        <v>70</v>
      </c>
      <c r="F44" s="97" t="str">
        <f>Rezultati!L36</f>
        <v>C</v>
      </c>
      <c r="G44" s="10"/>
    </row>
    <row r="45" spans="1:7" ht="12.75">
      <c r="A45" s="68" t="str">
        <f>IF(ISBLANK(Rezultati!B37),"",Rezultati!B37)</f>
        <v>50/2019</v>
      </c>
      <c r="B45" s="69" t="str">
        <f>IF(ISBLANK(Rezultati!C37),"",Rezultati!C37)</f>
        <v>Nikola Bakić</v>
      </c>
      <c r="C45" s="76">
        <f>Rezultati!J37</f>
        <v>0</v>
      </c>
      <c r="D45" s="76">
        <f>IF(Rezultati!I37,Rezultati!I37,Rezultati!J37)</f>
        <v>0</v>
      </c>
      <c r="E45" s="76">
        <f>Rezultati!K37</f>
        <v>66</v>
      </c>
      <c r="F45" s="97" t="str">
        <f>Rezultati!L37</f>
        <v>D</v>
      </c>
      <c r="G45" s="10"/>
    </row>
    <row r="46" spans="1:10" ht="14.25">
      <c r="A46" s="68" t="str">
        <f>IF(ISBLANK(Rezultati!B38),"",Rezultati!B38)</f>
        <v>52/2019</v>
      </c>
      <c r="B46" s="69" t="str">
        <f>IF(ISBLANK(Rezultati!C38),"",Rezultati!C38)</f>
        <v>Uroš Ognjenović</v>
      </c>
      <c r="C46" s="76">
        <f>Rezultati!J38</f>
        <v>0</v>
      </c>
      <c r="D46" s="76">
        <f>IF(Rezultati!I38,Rezultati!I38,Rezultati!J38)</f>
        <v>20.4</v>
      </c>
      <c r="E46" s="76">
        <f>Rezultati!K38</f>
        <v>85.4</v>
      </c>
      <c r="F46" s="97" t="str">
        <f>Rezultati!L38</f>
        <v>B</v>
      </c>
      <c r="G46" s="10"/>
      <c r="J46" s="44"/>
    </row>
    <row r="47" spans="1:7" ht="12.75">
      <c r="A47" s="68" t="str">
        <f>IF(ISBLANK(Rezultati!B39),"",Rezultati!B39)</f>
        <v>53/2019</v>
      </c>
      <c r="B47" s="69" t="str">
        <f>IF(ISBLANK(Rezultati!C39),"",Rezultati!C39)</f>
        <v>Mia Kovač</v>
      </c>
      <c r="C47" s="76">
        <f>Rezultati!J39</f>
        <v>0</v>
      </c>
      <c r="D47" s="76">
        <f>IF(Rezultati!I39,Rezultati!I39,Rezultati!J39)</f>
        <v>0</v>
      </c>
      <c r="E47" s="76">
        <f>Rezultati!K39</f>
        <v>63</v>
      </c>
      <c r="F47" s="97" t="str">
        <f>Rezultati!L39</f>
        <v>D</v>
      </c>
      <c r="G47" s="10"/>
    </row>
    <row r="48" spans="1:7" ht="12.75">
      <c r="A48" s="68" t="str">
        <f>IF(ISBLANK(Rezultati!B40),"",Rezultati!B40)</f>
        <v>55/2019</v>
      </c>
      <c r="B48" s="69" t="str">
        <f>IF(ISBLANK(Rezultati!C40),"",Rezultati!C40)</f>
        <v>Bojana Kršikapa</v>
      </c>
      <c r="C48" s="76">
        <f>Rezultati!J40</f>
        <v>0</v>
      </c>
      <c r="D48" s="76">
        <f>IF(Rezultati!I40,Rezultati!I40,Rezultati!J40)</f>
        <v>30</v>
      </c>
      <c r="E48" s="76">
        <f>Rezultati!K40</f>
        <v>71</v>
      </c>
      <c r="F48" s="97" t="str">
        <f>Rezultati!L40</f>
        <v>C</v>
      </c>
      <c r="G48" s="10"/>
    </row>
    <row r="49" spans="1:6" ht="12.75">
      <c r="A49" s="68" t="str">
        <f>IF(ISBLANK(Rezultati!B41),"",Rezultati!B41)</f>
        <v>56/2019</v>
      </c>
      <c r="B49" s="69" t="str">
        <f>IF(ISBLANK(Rezultati!C41),"",Rezultati!C41)</f>
        <v>Aleksandar Pupavac</v>
      </c>
      <c r="C49" s="76">
        <f>Rezultati!J41</f>
        <v>0</v>
      </c>
      <c r="D49" s="76">
        <f>IF(Rezultati!I41,Rezultati!I41,Rezultati!J41)</f>
        <v>9</v>
      </c>
      <c r="E49" s="76">
        <f>Rezultati!K41</f>
        <v>74</v>
      </c>
      <c r="F49" s="97" t="str">
        <f>Rezultati!L41</f>
        <v>C</v>
      </c>
    </row>
    <row r="50" spans="1:6" ht="12.75">
      <c r="A50" s="68" t="str">
        <f>IF(ISBLANK(Rezultati!B42),"",Rezultati!B42)</f>
        <v>57/2019</v>
      </c>
      <c r="B50" s="69" t="str">
        <f>IF(ISBLANK(Rezultati!C42),"",Rezultati!C42)</f>
        <v>Tanja Đukanović</v>
      </c>
      <c r="C50" s="76">
        <f>Rezultati!J42</f>
        <v>0</v>
      </c>
      <c r="D50" s="76">
        <f>IF(Rezultati!I42,Rezultati!I42,Rezultati!J42)</f>
        <v>0</v>
      </c>
      <c r="E50" s="76">
        <f>Rezultati!K42</f>
        <v>0</v>
      </c>
      <c r="F50" s="97" t="str">
        <f>Rezultati!L42</f>
        <v>F</v>
      </c>
    </row>
    <row r="51" spans="1:6" ht="12.75">
      <c r="A51" s="68" t="str">
        <f>IF(ISBLANK(Rezultati!B43),"",Rezultati!B43)</f>
        <v>58/2019</v>
      </c>
      <c r="B51" s="69" t="str">
        <f>IF(ISBLANK(Rezultati!C43),"",Rezultati!C43)</f>
        <v>Enis Čindrak</v>
      </c>
      <c r="C51" s="76">
        <f>Rezultati!J43</f>
        <v>0</v>
      </c>
      <c r="D51" s="76">
        <f>IF(Rezultati!I43,Rezultati!I43,Rezultati!J43)</f>
        <v>0</v>
      </c>
      <c r="E51" s="76">
        <f>Rezultati!K43</f>
        <v>66</v>
      </c>
      <c r="F51" s="97" t="str">
        <f>Rezultati!L43</f>
        <v>D</v>
      </c>
    </row>
    <row r="52" spans="1:6" ht="12.75">
      <c r="A52" s="68" t="str">
        <f>IF(ISBLANK(Rezultati!B44),"",Rezultati!B44)</f>
        <v>60/2019</v>
      </c>
      <c r="B52" s="69" t="str">
        <f>IF(ISBLANK(Rezultati!C44),"",Rezultati!C44)</f>
        <v>Radisav Brajković</v>
      </c>
      <c r="C52" s="76">
        <f>Rezultati!J44</f>
        <v>0</v>
      </c>
      <c r="D52" s="76">
        <f>IF(Rezultati!I44,Rezultati!I44,Rezultati!J44)</f>
        <v>8.25</v>
      </c>
      <c r="E52" s="76">
        <f>Rezultati!K44</f>
        <v>70.25</v>
      </c>
      <c r="F52" s="97" t="str">
        <f>Rezultati!L44</f>
        <v>C</v>
      </c>
    </row>
    <row r="53" spans="1:6" ht="12.75">
      <c r="A53" s="68" t="str">
        <f>IF(ISBLANK(Rezultati!B45),"",Rezultati!B45)</f>
        <v>61/2019</v>
      </c>
      <c r="B53" s="69" t="str">
        <f>IF(ISBLANK(Rezultati!C45),"",Rezultati!C45)</f>
        <v>Radonja Šoškić</v>
      </c>
      <c r="C53" s="76">
        <f>Rezultati!J45</f>
        <v>0</v>
      </c>
      <c r="D53" s="76">
        <f>IF(Rezultati!I45,Rezultati!I45,Rezultati!J45)</f>
        <v>0</v>
      </c>
      <c r="E53" s="76">
        <f>Rezultati!K45</f>
        <v>62</v>
      </c>
      <c r="F53" s="97" t="str">
        <f>Rezultati!L45</f>
        <v>D</v>
      </c>
    </row>
    <row r="54" spans="1:6" ht="12.75">
      <c r="A54" s="68" t="str">
        <f>IF(ISBLANK(Rezultati!B46),"",Rezultati!B46)</f>
        <v>62/2019</v>
      </c>
      <c r="B54" s="69" t="str">
        <f>IF(ISBLANK(Rezultati!C46),"",Rezultati!C46)</f>
        <v>Valentina Đukić</v>
      </c>
      <c r="C54" s="76">
        <f>Rezultati!J46</f>
        <v>0</v>
      </c>
      <c r="D54" s="76">
        <f>IF(Rezultati!I46,Rezultati!I46,Rezultati!J46)</f>
        <v>0</v>
      </c>
      <c r="E54" s="76">
        <f>Rezultati!K46</f>
        <v>67</v>
      </c>
      <c r="F54" s="97" t="str">
        <f>Rezultati!L46</f>
        <v>D</v>
      </c>
    </row>
    <row r="55" spans="1:6" ht="12.75">
      <c r="A55" s="68" t="str">
        <f>IF(ISBLANK(Rezultati!B47),"",Rezultati!B47)</f>
        <v>63/2019</v>
      </c>
      <c r="B55" s="69" t="str">
        <f>IF(ISBLANK(Rezultati!C47),"",Rezultati!C47)</f>
        <v>Marina Šljukić</v>
      </c>
      <c r="C55" s="76">
        <f>Rezultati!J47</f>
        <v>0</v>
      </c>
      <c r="D55" s="76">
        <f>IF(Rezultati!I47,Rezultati!I47,Rezultati!J47)</f>
        <v>0</v>
      </c>
      <c r="E55" s="76">
        <f>Rezultati!K47</f>
        <v>62</v>
      </c>
      <c r="F55" s="97" t="str">
        <f>Rezultati!L47</f>
        <v>D</v>
      </c>
    </row>
    <row r="56" spans="1:6" ht="12.75">
      <c r="A56" s="68" t="str">
        <f>IF(ISBLANK(Rezultati!B48),"",Rezultati!B48)</f>
        <v>65/2019</v>
      </c>
      <c r="B56" s="69" t="str">
        <f>IF(ISBLANK(Rezultati!C48),"",Rezultati!C48)</f>
        <v>Neda Srdanović</v>
      </c>
      <c r="C56" s="76">
        <f>Rezultati!J48</f>
        <v>0</v>
      </c>
      <c r="D56" s="76">
        <f>IF(Rezultati!I48,Rezultati!I48,Rezultati!J48)</f>
        <v>27.9</v>
      </c>
      <c r="E56" s="76">
        <f>Rezultati!K48</f>
        <v>97.9</v>
      </c>
      <c r="F56" s="97" t="str">
        <f>Rezultati!L48</f>
        <v>A</v>
      </c>
    </row>
    <row r="57" spans="1:6" ht="12.75">
      <c r="A57" s="112"/>
      <c r="B57" s="113"/>
      <c r="C57" s="114"/>
      <c r="D57" s="114"/>
      <c r="E57" s="114"/>
      <c r="F57" s="115"/>
    </row>
    <row r="58" spans="1:6" ht="12.75">
      <c r="A58" s="112"/>
      <c r="B58" s="113"/>
      <c r="C58" s="128"/>
      <c r="D58" s="129"/>
      <c r="E58" s="114"/>
      <c r="F58" s="115"/>
    </row>
    <row r="59" spans="1:3" ht="12.75">
      <c r="A59" s="112"/>
      <c r="B59" s="113"/>
      <c r="C59" s="128"/>
    </row>
    <row r="60" spans="1:3" ht="12.75">
      <c r="A60" s="112"/>
      <c r="B60" s="113"/>
      <c r="C60" s="128"/>
    </row>
    <row r="61" spans="1:6" ht="14.25">
      <c r="A61" s="112"/>
      <c r="B61" s="130"/>
      <c r="C61" s="128"/>
      <c r="F61" s="43"/>
    </row>
    <row r="62" spans="1:6" ht="15">
      <c r="A62" s="112"/>
      <c r="B62" s="130"/>
      <c r="C62" s="128"/>
      <c r="D62" s="152" t="s">
        <v>27</v>
      </c>
      <c r="E62" s="152"/>
      <c r="F62" s="152"/>
    </row>
    <row r="63" spans="1:6" ht="14.25">
      <c r="A63" s="112"/>
      <c r="B63" s="130"/>
      <c r="C63" s="128"/>
      <c r="D63" s="44"/>
      <c r="E63" s="44"/>
      <c r="F63" s="43"/>
    </row>
    <row r="64" spans="1:6" ht="15" thickBot="1">
      <c r="A64" s="112"/>
      <c r="B64" s="130"/>
      <c r="C64" s="128"/>
      <c r="D64" s="96"/>
      <c r="E64" s="96"/>
      <c r="F64" s="95"/>
    </row>
    <row r="65" spans="1:3" ht="12.75">
      <c r="A65" s="112"/>
      <c r="B65" s="130"/>
      <c r="C65" s="128"/>
    </row>
    <row r="66" ht="12.75">
      <c r="A66" s="112">
        <f>IF(ISBLANK(Rezultati!B58),"",Rezultati!B58)</f>
      </c>
    </row>
    <row r="67" ht="12.75">
      <c r="A67" s="112">
        <f>IF(ISBLANK(Rezultati!B59),"",Rezultati!B59)</f>
      </c>
    </row>
    <row r="68" ht="12.75">
      <c r="A68" s="112">
        <f>IF(ISBLANK(Rezultati!B60),"",Rezultati!B60)</f>
      </c>
    </row>
    <row r="69" ht="12.75">
      <c r="A69" s="112">
        <f>IF(ISBLANK(Rezultati!B61),"",Rezultati!B61)</f>
      </c>
    </row>
    <row r="70" ht="12.75">
      <c r="A70" s="112">
        <f>IF(ISBLANK(Rezultati!B62),"",Rezultati!B62)</f>
      </c>
    </row>
    <row r="71" ht="12.75">
      <c r="A71" s="131"/>
    </row>
  </sheetData>
  <sheetProtection/>
  <mergeCells count="8">
    <mergeCell ref="D62:F62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31.421875" style="0" customWidth="1"/>
  </cols>
  <sheetData>
    <row r="1" spans="1:5" ht="15">
      <c r="A1" s="106" t="s">
        <v>16</v>
      </c>
      <c r="B1" s="106"/>
      <c r="C1" s="106" t="s">
        <v>0</v>
      </c>
      <c r="D1" s="106" t="s">
        <v>21</v>
      </c>
      <c r="E1" s="106" t="s">
        <v>22</v>
      </c>
    </row>
    <row r="2" spans="1:6" ht="12.75">
      <c r="A2" s="107">
        <v>1</v>
      </c>
      <c r="B2" s="107" t="str">
        <f>C2&amp;"/"&amp;D2</f>
        <v>1/2019</v>
      </c>
      <c r="C2" t="s">
        <v>71</v>
      </c>
      <c r="D2" t="s">
        <v>29</v>
      </c>
      <c r="E2" t="s">
        <v>72</v>
      </c>
      <c r="F2" t="s">
        <v>73</v>
      </c>
    </row>
    <row r="3" spans="1:6" ht="12.75">
      <c r="A3" s="107">
        <f>A2+1</f>
        <v>2</v>
      </c>
      <c r="B3" s="107" t="str">
        <f aca="true" t="shared" si="0" ref="B3:B48">C3&amp;"/"&amp;D3</f>
        <v>2/2019</v>
      </c>
      <c r="C3" t="s">
        <v>74</v>
      </c>
      <c r="D3" t="s">
        <v>29</v>
      </c>
      <c r="E3" t="s">
        <v>75</v>
      </c>
      <c r="F3" t="s">
        <v>76</v>
      </c>
    </row>
    <row r="4" spans="1:6" ht="12.75">
      <c r="A4" s="107">
        <f aca="true" t="shared" si="1" ref="A4:A48">A3+1</f>
        <v>3</v>
      </c>
      <c r="B4" s="107" t="str">
        <f t="shared" si="0"/>
        <v>5/2019</v>
      </c>
      <c r="C4" t="s">
        <v>77</v>
      </c>
      <c r="D4" t="s">
        <v>29</v>
      </c>
      <c r="E4" t="s">
        <v>78</v>
      </c>
      <c r="F4" t="s">
        <v>79</v>
      </c>
    </row>
    <row r="5" spans="1:6" ht="12.75">
      <c r="A5" s="107">
        <f t="shared" si="1"/>
        <v>4</v>
      </c>
      <c r="B5" s="107" t="str">
        <f t="shared" si="0"/>
        <v>7/2019</v>
      </c>
      <c r="C5" t="s">
        <v>80</v>
      </c>
      <c r="D5" t="s">
        <v>29</v>
      </c>
      <c r="E5" t="s">
        <v>81</v>
      </c>
      <c r="F5" t="s">
        <v>82</v>
      </c>
    </row>
    <row r="6" spans="1:6" ht="12.75">
      <c r="A6" s="107">
        <f t="shared" si="1"/>
        <v>5</v>
      </c>
      <c r="B6" s="107" t="str">
        <f t="shared" si="0"/>
        <v>11/2019</v>
      </c>
      <c r="C6" t="s">
        <v>28</v>
      </c>
      <c r="D6" t="s">
        <v>29</v>
      </c>
      <c r="E6" t="s">
        <v>38</v>
      </c>
      <c r="F6" t="s">
        <v>40</v>
      </c>
    </row>
    <row r="7" spans="1:6" ht="12.75">
      <c r="A7" s="107">
        <f t="shared" si="1"/>
        <v>6</v>
      </c>
      <c r="B7" s="107" t="str">
        <f t="shared" si="0"/>
        <v>12/2019</v>
      </c>
      <c r="C7" t="s">
        <v>30</v>
      </c>
      <c r="D7" t="s">
        <v>29</v>
      </c>
      <c r="E7" t="s">
        <v>41</v>
      </c>
      <c r="F7" t="s">
        <v>42</v>
      </c>
    </row>
    <row r="8" spans="1:6" ht="12.75">
      <c r="A8" s="107">
        <f t="shared" si="1"/>
        <v>7</v>
      </c>
      <c r="B8" s="107" t="str">
        <f t="shared" si="0"/>
        <v>15/2019</v>
      </c>
      <c r="C8" t="s">
        <v>83</v>
      </c>
      <c r="D8" t="s">
        <v>29</v>
      </c>
      <c r="E8" t="s">
        <v>72</v>
      </c>
      <c r="F8" t="s">
        <v>84</v>
      </c>
    </row>
    <row r="9" spans="1:6" ht="12.75">
      <c r="A9" s="107">
        <f t="shared" si="1"/>
        <v>8</v>
      </c>
      <c r="B9" s="107" t="str">
        <f t="shared" si="0"/>
        <v>16/2019</v>
      </c>
      <c r="C9" t="s">
        <v>85</v>
      </c>
      <c r="D9" t="s">
        <v>29</v>
      </c>
      <c r="E9" t="s">
        <v>86</v>
      </c>
      <c r="F9" t="s">
        <v>87</v>
      </c>
    </row>
    <row r="10" spans="1:6" ht="12.75">
      <c r="A10" s="107">
        <f t="shared" si="1"/>
        <v>9</v>
      </c>
      <c r="B10" s="107" t="str">
        <f t="shared" si="0"/>
        <v>17/2019</v>
      </c>
      <c r="C10" t="s">
        <v>88</v>
      </c>
      <c r="D10" t="s">
        <v>29</v>
      </c>
      <c r="E10" t="s">
        <v>89</v>
      </c>
      <c r="F10" t="s">
        <v>90</v>
      </c>
    </row>
    <row r="11" spans="1:6" ht="12.75">
      <c r="A11" s="107">
        <f t="shared" si="1"/>
        <v>10</v>
      </c>
      <c r="B11" s="107" t="str">
        <f t="shared" si="0"/>
        <v>18/2019</v>
      </c>
      <c r="C11" t="s">
        <v>91</v>
      </c>
      <c r="D11" t="s">
        <v>29</v>
      </c>
      <c r="E11" t="s">
        <v>92</v>
      </c>
      <c r="F11" t="s">
        <v>93</v>
      </c>
    </row>
    <row r="12" spans="1:6" ht="12.75">
      <c r="A12" s="107">
        <f t="shared" si="1"/>
        <v>11</v>
      </c>
      <c r="B12" s="107" t="str">
        <f t="shared" si="0"/>
        <v>19/2019</v>
      </c>
      <c r="C12" t="s">
        <v>94</v>
      </c>
      <c r="D12" t="s">
        <v>29</v>
      </c>
      <c r="E12" t="s">
        <v>95</v>
      </c>
      <c r="F12" t="s">
        <v>96</v>
      </c>
    </row>
    <row r="13" spans="1:6" ht="12.75">
      <c r="A13" s="107">
        <f t="shared" si="1"/>
        <v>12</v>
      </c>
      <c r="B13" s="107" t="str">
        <f t="shared" si="0"/>
        <v>20/2019</v>
      </c>
      <c r="C13" t="s">
        <v>39</v>
      </c>
      <c r="D13" t="s">
        <v>29</v>
      </c>
      <c r="E13" t="s">
        <v>32</v>
      </c>
      <c r="F13" t="s">
        <v>43</v>
      </c>
    </row>
    <row r="14" spans="1:6" ht="12.75">
      <c r="A14" s="107">
        <f t="shared" si="1"/>
        <v>13</v>
      </c>
      <c r="B14" s="107" t="str">
        <f t="shared" si="0"/>
        <v>23/2019</v>
      </c>
      <c r="C14" t="s">
        <v>97</v>
      </c>
      <c r="D14" t="s">
        <v>29</v>
      </c>
      <c r="E14" t="s">
        <v>98</v>
      </c>
      <c r="F14" t="s">
        <v>99</v>
      </c>
    </row>
    <row r="15" spans="1:6" ht="12.75">
      <c r="A15" s="107">
        <f t="shared" si="1"/>
        <v>14</v>
      </c>
      <c r="B15" s="107" t="str">
        <f t="shared" si="0"/>
        <v>25/2019</v>
      </c>
      <c r="C15" t="s">
        <v>100</v>
      </c>
      <c r="D15" t="s">
        <v>29</v>
      </c>
      <c r="E15" t="s">
        <v>101</v>
      </c>
      <c r="F15" t="s">
        <v>102</v>
      </c>
    </row>
    <row r="16" spans="1:6" ht="12.75">
      <c r="A16" s="107">
        <f t="shared" si="1"/>
        <v>15</v>
      </c>
      <c r="B16" s="107" t="str">
        <f t="shared" si="0"/>
        <v>26/2019</v>
      </c>
      <c r="C16" t="s">
        <v>103</v>
      </c>
      <c r="D16" t="s">
        <v>29</v>
      </c>
      <c r="E16" t="s">
        <v>104</v>
      </c>
      <c r="F16" t="s">
        <v>105</v>
      </c>
    </row>
    <row r="17" spans="1:6" ht="12.75">
      <c r="A17" s="107">
        <f t="shared" si="1"/>
        <v>16</v>
      </c>
      <c r="B17" s="107" t="str">
        <f t="shared" si="0"/>
        <v>27/2019</v>
      </c>
      <c r="C17" t="s">
        <v>33</v>
      </c>
      <c r="D17" t="s">
        <v>29</v>
      </c>
      <c r="E17" t="s">
        <v>36</v>
      </c>
      <c r="F17" t="s">
        <v>44</v>
      </c>
    </row>
    <row r="18" spans="1:6" ht="12.75">
      <c r="A18" s="107">
        <f t="shared" si="1"/>
        <v>17</v>
      </c>
      <c r="B18" s="107" t="str">
        <f t="shared" si="0"/>
        <v>28/2019</v>
      </c>
      <c r="C18" t="s">
        <v>45</v>
      </c>
      <c r="D18" t="s">
        <v>29</v>
      </c>
      <c r="E18" t="s">
        <v>46</v>
      </c>
      <c r="F18" t="s">
        <v>47</v>
      </c>
    </row>
    <row r="19" spans="1:6" ht="12.75">
      <c r="A19" s="107">
        <f t="shared" si="1"/>
        <v>18</v>
      </c>
      <c r="B19" s="107" t="str">
        <f t="shared" si="0"/>
        <v>29/2019</v>
      </c>
      <c r="C19" t="s">
        <v>106</v>
      </c>
      <c r="D19" t="s">
        <v>29</v>
      </c>
      <c r="E19" t="s">
        <v>107</v>
      </c>
      <c r="F19" t="s">
        <v>108</v>
      </c>
    </row>
    <row r="20" spans="1:6" ht="12.75">
      <c r="A20" s="107">
        <f t="shared" si="1"/>
        <v>19</v>
      </c>
      <c r="B20" s="107" t="str">
        <f t="shared" si="0"/>
        <v>30/2019</v>
      </c>
      <c r="C20" t="s">
        <v>109</v>
      </c>
      <c r="D20" t="s">
        <v>29</v>
      </c>
      <c r="E20" t="s">
        <v>110</v>
      </c>
      <c r="F20" t="s">
        <v>111</v>
      </c>
    </row>
    <row r="21" spans="1:6" ht="12.75">
      <c r="A21" s="107">
        <f t="shared" si="1"/>
        <v>20</v>
      </c>
      <c r="B21" s="107" t="str">
        <f t="shared" si="0"/>
        <v>31/2019</v>
      </c>
      <c r="C21" t="s">
        <v>112</v>
      </c>
      <c r="D21" t="s">
        <v>29</v>
      </c>
      <c r="E21" t="s">
        <v>72</v>
      </c>
      <c r="F21" t="s">
        <v>113</v>
      </c>
    </row>
    <row r="22" spans="1:6" ht="12.75">
      <c r="A22" s="107">
        <f t="shared" si="1"/>
        <v>21</v>
      </c>
      <c r="B22" s="107" t="str">
        <f t="shared" si="0"/>
        <v>33/2019</v>
      </c>
      <c r="C22" t="s">
        <v>114</v>
      </c>
      <c r="D22" t="s">
        <v>29</v>
      </c>
      <c r="E22" t="s">
        <v>115</v>
      </c>
      <c r="F22" t="s">
        <v>116</v>
      </c>
    </row>
    <row r="23" spans="1:6" ht="12.75">
      <c r="A23" s="107">
        <f t="shared" si="1"/>
        <v>22</v>
      </c>
      <c r="B23" s="107" t="str">
        <f t="shared" si="0"/>
        <v>34/2019</v>
      </c>
      <c r="C23" t="s">
        <v>117</v>
      </c>
      <c r="D23" t="s">
        <v>29</v>
      </c>
      <c r="E23" t="s">
        <v>118</v>
      </c>
      <c r="F23" t="s">
        <v>119</v>
      </c>
    </row>
    <row r="24" spans="1:6" ht="12.75">
      <c r="A24" s="107">
        <f t="shared" si="1"/>
        <v>23</v>
      </c>
      <c r="B24" s="107" t="str">
        <f t="shared" si="0"/>
        <v>35/2019</v>
      </c>
      <c r="C24" t="s">
        <v>48</v>
      </c>
      <c r="D24" t="s">
        <v>29</v>
      </c>
      <c r="E24" t="s">
        <v>49</v>
      </c>
      <c r="F24" t="s">
        <v>50</v>
      </c>
    </row>
    <row r="25" spans="1:6" ht="12.75">
      <c r="A25" s="107">
        <f t="shared" si="1"/>
        <v>24</v>
      </c>
      <c r="B25" s="107" t="str">
        <f t="shared" si="0"/>
        <v>37/2019</v>
      </c>
      <c r="C25" t="s">
        <v>51</v>
      </c>
      <c r="D25" t="s">
        <v>29</v>
      </c>
      <c r="E25" t="s">
        <v>52</v>
      </c>
      <c r="F25" t="s">
        <v>53</v>
      </c>
    </row>
    <row r="26" spans="1:6" ht="12.75">
      <c r="A26" s="107">
        <f t="shared" si="1"/>
        <v>25</v>
      </c>
      <c r="B26" s="107" t="str">
        <f t="shared" si="0"/>
        <v>38/2019</v>
      </c>
      <c r="C26" t="s">
        <v>120</v>
      </c>
      <c r="D26" t="s">
        <v>29</v>
      </c>
      <c r="E26" t="s">
        <v>121</v>
      </c>
      <c r="F26" t="s">
        <v>122</v>
      </c>
    </row>
    <row r="27" spans="1:6" ht="12.75">
      <c r="A27" s="107">
        <f t="shared" si="1"/>
        <v>26</v>
      </c>
      <c r="B27" s="107" t="str">
        <f t="shared" si="0"/>
        <v>39/2019</v>
      </c>
      <c r="C27" t="s">
        <v>123</v>
      </c>
      <c r="D27" t="s">
        <v>29</v>
      </c>
      <c r="E27" t="s">
        <v>92</v>
      </c>
      <c r="F27" t="s">
        <v>124</v>
      </c>
    </row>
    <row r="28" spans="1:6" ht="12.75">
      <c r="A28" s="107">
        <f t="shared" si="1"/>
        <v>27</v>
      </c>
      <c r="B28" s="107" t="str">
        <f t="shared" si="0"/>
        <v>40/2019</v>
      </c>
      <c r="C28" t="s">
        <v>34</v>
      </c>
      <c r="D28" t="s">
        <v>29</v>
      </c>
      <c r="E28" t="s">
        <v>54</v>
      </c>
      <c r="F28" t="s">
        <v>55</v>
      </c>
    </row>
    <row r="29" spans="1:6" ht="12.75">
      <c r="A29" s="107">
        <f t="shared" si="1"/>
        <v>28</v>
      </c>
      <c r="B29" s="107" t="str">
        <f t="shared" si="0"/>
        <v>41/2019</v>
      </c>
      <c r="C29" t="s">
        <v>35</v>
      </c>
      <c r="D29" t="s">
        <v>29</v>
      </c>
      <c r="E29" t="s">
        <v>31</v>
      </c>
      <c r="F29" t="s">
        <v>56</v>
      </c>
    </row>
    <row r="30" spans="1:6" ht="12.75">
      <c r="A30" s="107">
        <f t="shared" si="1"/>
        <v>29</v>
      </c>
      <c r="B30" s="107" t="str">
        <f t="shared" si="0"/>
        <v>42/2019</v>
      </c>
      <c r="C30" t="s">
        <v>37</v>
      </c>
      <c r="D30" t="s">
        <v>29</v>
      </c>
      <c r="E30" t="s">
        <v>57</v>
      </c>
      <c r="F30" t="s">
        <v>58</v>
      </c>
    </row>
    <row r="31" spans="1:6" ht="12.75">
      <c r="A31" s="107">
        <f t="shared" si="1"/>
        <v>30</v>
      </c>
      <c r="B31" s="107" t="str">
        <f t="shared" si="0"/>
        <v>43/2019</v>
      </c>
      <c r="C31" t="s">
        <v>125</v>
      </c>
      <c r="D31" t="s">
        <v>29</v>
      </c>
      <c r="E31" t="s">
        <v>126</v>
      </c>
      <c r="F31" t="s">
        <v>127</v>
      </c>
    </row>
    <row r="32" spans="1:6" ht="12.75">
      <c r="A32" s="107">
        <f t="shared" si="1"/>
        <v>31</v>
      </c>
      <c r="B32" s="107" t="str">
        <f t="shared" si="0"/>
        <v>44/2019</v>
      </c>
      <c r="C32" t="s">
        <v>128</v>
      </c>
      <c r="D32" t="s">
        <v>29</v>
      </c>
      <c r="E32" t="s">
        <v>115</v>
      </c>
      <c r="F32" t="s">
        <v>129</v>
      </c>
    </row>
    <row r="33" spans="1:6" ht="12.75">
      <c r="A33" s="107">
        <f t="shared" si="1"/>
        <v>32</v>
      </c>
      <c r="B33" s="107" t="str">
        <f t="shared" si="0"/>
        <v>46/2019</v>
      </c>
      <c r="C33" t="s">
        <v>130</v>
      </c>
      <c r="D33" t="s">
        <v>29</v>
      </c>
      <c r="E33" t="s">
        <v>131</v>
      </c>
      <c r="F33" t="s">
        <v>132</v>
      </c>
    </row>
    <row r="34" spans="1:6" ht="12.75">
      <c r="A34" s="107">
        <f t="shared" si="1"/>
        <v>33</v>
      </c>
      <c r="B34" s="107" t="str">
        <f t="shared" si="0"/>
        <v>47/2019</v>
      </c>
      <c r="C34" t="s">
        <v>133</v>
      </c>
      <c r="D34" t="s">
        <v>29</v>
      </c>
      <c r="E34" t="s">
        <v>95</v>
      </c>
      <c r="F34" t="s">
        <v>134</v>
      </c>
    </row>
    <row r="35" spans="1:6" ht="12.75">
      <c r="A35" s="107">
        <f t="shared" si="1"/>
        <v>34</v>
      </c>
      <c r="B35" s="107" t="str">
        <f t="shared" si="0"/>
        <v>48/2019</v>
      </c>
      <c r="C35" t="s">
        <v>135</v>
      </c>
      <c r="D35" t="s">
        <v>29</v>
      </c>
      <c r="E35" t="s">
        <v>104</v>
      </c>
      <c r="F35" t="s">
        <v>136</v>
      </c>
    </row>
    <row r="36" spans="1:6" ht="12.75">
      <c r="A36" s="107">
        <f t="shared" si="1"/>
        <v>35</v>
      </c>
      <c r="B36" s="107" t="str">
        <f t="shared" si="0"/>
        <v>49/2019</v>
      </c>
      <c r="C36" t="s">
        <v>137</v>
      </c>
      <c r="D36" t="s">
        <v>29</v>
      </c>
      <c r="E36" t="s">
        <v>101</v>
      </c>
      <c r="F36" t="s">
        <v>50</v>
      </c>
    </row>
    <row r="37" spans="1:6" ht="12.75">
      <c r="A37" s="107">
        <f t="shared" si="1"/>
        <v>36</v>
      </c>
      <c r="B37" s="107" t="str">
        <f t="shared" si="0"/>
        <v>50/2019</v>
      </c>
      <c r="C37" t="s">
        <v>138</v>
      </c>
      <c r="D37" t="s">
        <v>29</v>
      </c>
      <c r="E37" t="s">
        <v>72</v>
      </c>
      <c r="F37" t="s">
        <v>139</v>
      </c>
    </row>
    <row r="38" spans="1:6" ht="12.75">
      <c r="A38" s="107">
        <f t="shared" si="1"/>
        <v>37</v>
      </c>
      <c r="B38" s="107" t="str">
        <f t="shared" si="0"/>
        <v>52/2019</v>
      </c>
      <c r="C38" t="s">
        <v>140</v>
      </c>
      <c r="D38" t="s">
        <v>29</v>
      </c>
      <c r="E38" t="s">
        <v>141</v>
      </c>
      <c r="F38" t="s">
        <v>142</v>
      </c>
    </row>
    <row r="39" spans="1:6" ht="12.75">
      <c r="A39" s="107">
        <f t="shared" si="1"/>
        <v>38</v>
      </c>
      <c r="B39" s="107" t="str">
        <f t="shared" si="0"/>
        <v>53/2019</v>
      </c>
      <c r="C39" t="s">
        <v>143</v>
      </c>
      <c r="D39" t="s">
        <v>29</v>
      </c>
      <c r="E39" t="s">
        <v>144</v>
      </c>
      <c r="F39" t="s">
        <v>145</v>
      </c>
    </row>
    <row r="40" spans="1:6" ht="12.75">
      <c r="A40" s="107">
        <f t="shared" si="1"/>
        <v>39</v>
      </c>
      <c r="B40" s="107" t="str">
        <f t="shared" si="0"/>
        <v>55/2019</v>
      </c>
      <c r="C40" t="s">
        <v>146</v>
      </c>
      <c r="D40" t="s">
        <v>29</v>
      </c>
      <c r="E40" t="s">
        <v>147</v>
      </c>
      <c r="F40" t="s">
        <v>148</v>
      </c>
    </row>
    <row r="41" spans="1:6" ht="12.75">
      <c r="A41" s="107">
        <f t="shared" si="1"/>
        <v>40</v>
      </c>
      <c r="B41" s="107" t="str">
        <f t="shared" si="0"/>
        <v>56/2019</v>
      </c>
      <c r="C41" t="s">
        <v>149</v>
      </c>
      <c r="D41" t="s">
        <v>29</v>
      </c>
      <c r="E41" t="s">
        <v>150</v>
      </c>
      <c r="F41" t="s">
        <v>151</v>
      </c>
    </row>
    <row r="42" spans="1:6" ht="12.75">
      <c r="A42" s="107">
        <f t="shared" si="1"/>
        <v>41</v>
      </c>
      <c r="B42" s="107" t="str">
        <f t="shared" si="0"/>
        <v>57/2019</v>
      </c>
      <c r="C42" t="s">
        <v>152</v>
      </c>
      <c r="D42" t="s">
        <v>29</v>
      </c>
      <c r="E42" t="s">
        <v>153</v>
      </c>
      <c r="F42" t="s">
        <v>73</v>
      </c>
    </row>
    <row r="43" spans="1:6" ht="12.75">
      <c r="A43" s="107">
        <f t="shared" si="1"/>
        <v>42</v>
      </c>
      <c r="B43" s="107" t="str">
        <f t="shared" si="0"/>
        <v>58/2019</v>
      </c>
      <c r="C43" t="s">
        <v>154</v>
      </c>
      <c r="D43" t="s">
        <v>29</v>
      </c>
      <c r="E43" t="s">
        <v>155</v>
      </c>
      <c r="F43" t="s">
        <v>156</v>
      </c>
    </row>
    <row r="44" spans="1:6" ht="12.75">
      <c r="A44" s="107">
        <f t="shared" si="1"/>
        <v>43</v>
      </c>
      <c r="B44" s="107" t="str">
        <f t="shared" si="0"/>
        <v>60/2019</v>
      </c>
      <c r="C44" t="s">
        <v>157</v>
      </c>
      <c r="D44" t="s">
        <v>29</v>
      </c>
      <c r="E44" t="s">
        <v>158</v>
      </c>
      <c r="F44" t="s">
        <v>159</v>
      </c>
    </row>
    <row r="45" spans="1:6" ht="12.75">
      <c r="A45" s="107">
        <f t="shared" si="1"/>
        <v>44</v>
      </c>
      <c r="B45" s="107" t="str">
        <f t="shared" si="0"/>
        <v>61/2019</v>
      </c>
      <c r="C45" t="s">
        <v>160</v>
      </c>
      <c r="D45" t="s">
        <v>29</v>
      </c>
      <c r="E45" t="s">
        <v>161</v>
      </c>
      <c r="F45" t="s">
        <v>162</v>
      </c>
    </row>
    <row r="46" spans="1:6" ht="12.75">
      <c r="A46" s="107">
        <f t="shared" si="1"/>
        <v>45</v>
      </c>
      <c r="B46" s="107" t="str">
        <f t="shared" si="0"/>
        <v>62/2019</v>
      </c>
      <c r="C46" t="s">
        <v>163</v>
      </c>
      <c r="D46" t="s">
        <v>29</v>
      </c>
      <c r="E46" t="s">
        <v>164</v>
      </c>
      <c r="F46" t="s">
        <v>165</v>
      </c>
    </row>
    <row r="47" spans="1:6" ht="12.75">
      <c r="A47" s="107">
        <f t="shared" si="1"/>
        <v>46</v>
      </c>
      <c r="B47" s="107" t="str">
        <f t="shared" si="0"/>
        <v>63/2019</v>
      </c>
      <c r="C47" t="s">
        <v>166</v>
      </c>
      <c r="D47" t="s">
        <v>29</v>
      </c>
      <c r="E47" t="s">
        <v>167</v>
      </c>
      <c r="F47" t="s">
        <v>168</v>
      </c>
    </row>
    <row r="48" spans="1:6" ht="12.75">
      <c r="A48" s="107">
        <f t="shared" si="1"/>
        <v>47</v>
      </c>
      <c r="B48" s="107" t="str">
        <f t="shared" si="0"/>
        <v>65/2019</v>
      </c>
      <c r="C48" t="s">
        <v>169</v>
      </c>
      <c r="D48" t="s">
        <v>29</v>
      </c>
      <c r="E48" t="s">
        <v>170</v>
      </c>
      <c r="F48" t="s">
        <v>171</v>
      </c>
    </row>
    <row r="49" spans="1:2" ht="12.75">
      <c r="A49" s="107"/>
      <c r="B49" s="107"/>
    </row>
    <row r="50" spans="1:2" ht="12.75">
      <c r="A50" s="107"/>
      <c r="B50" s="107"/>
    </row>
    <row r="51" spans="1:2" ht="12.75">
      <c r="A51" s="107"/>
      <c r="B51" s="107"/>
    </row>
    <row r="52" spans="1:2" ht="12.75">
      <c r="A52" s="107"/>
      <c r="B52" s="107"/>
    </row>
    <row r="53" spans="1:2" ht="12.75">
      <c r="A53" s="107"/>
      <c r="B53" s="107"/>
    </row>
    <row r="54" spans="1:2" ht="12.75">
      <c r="A54" s="107"/>
      <c r="B54" s="107"/>
    </row>
    <row r="55" spans="1:2" ht="12.75">
      <c r="A55" s="107"/>
      <c r="B55" s="107"/>
    </row>
    <row r="56" spans="1:2" ht="12.75">
      <c r="A56" s="107"/>
      <c r="B56" s="107"/>
    </row>
    <row r="57" spans="1:2" ht="12.75">
      <c r="A57" s="107"/>
      <c r="B57" s="107"/>
    </row>
    <row r="58" spans="1:2" ht="12.75">
      <c r="A58" s="107"/>
      <c r="B58" s="107"/>
    </row>
    <row r="59" spans="1:2" ht="12.75">
      <c r="A59" s="107"/>
      <c r="B59" s="107"/>
    </row>
    <row r="60" spans="1:2" ht="12.75">
      <c r="A60" s="107"/>
      <c r="B60" s="107"/>
    </row>
    <row r="61" spans="1:2" ht="12.75">
      <c r="A61" s="107"/>
      <c r="B61" s="107"/>
    </row>
    <row r="62" spans="1:2" ht="12.75">
      <c r="A62" s="107"/>
      <c r="B62" s="107"/>
    </row>
    <row r="63" spans="1:2" ht="12.75">
      <c r="A63" s="107"/>
      <c r="B63" s="107"/>
    </row>
    <row r="64" spans="1:2" ht="12.75">
      <c r="A64" s="107"/>
      <c r="B64" s="107"/>
    </row>
    <row r="65" spans="1:2" ht="12.75">
      <c r="A65" s="107"/>
      <c r="B65" s="107"/>
    </row>
    <row r="66" spans="1:2" ht="12.75">
      <c r="A66" s="107"/>
      <c r="B66" s="107"/>
    </row>
    <row r="67" spans="1:2" ht="12.75">
      <c r="A67" s="107"/>
      <c r="B67" s="107"/>
    </row>
    <row r="68" spans="1:2" ht="12.75">
      <c r="A68" s="107"/>
      <c r="B68" s="107"/>
    </row>
    <row r="69" spans="1:2" ht="12.75">
      <c r="A69" s="107"/>
      <c r="B69" s="107"/>
    </row>
    <row r="70" spans="1:2" ht="12.75">
      <c r="A70" s="107"/>
      <c r="B70" s="107"/>
    </row>
    <row r="71" spans="1:2" ht="12.75">
      <c r="A71" s="107"/>
      <c r="B71" s="107"/>
    </row>
    <row r="72" spans="1:2" ht="12.75">
      <c r="A72" s="107"/>
      <c r="B72" s="107"/>
    </row>
    <row r="73" spans="1:2" ht="12.75">
      <c r="A73" s="107"/>
      <c r="B73" s="107"/>
    </row>
    <row r="74" spans="1:2" ht="12.75">
      <c r="A74" s="107"/>
      <c r="B74" s="107"/>
    </row>
    <row r="75" spans="1:2" ht="12.75">
      <c r="A75" s="107"/>
      <c r="B75" s="107"/>
    </row>
    <row r="76" spans="1:2" ht="12.75">
      <c r="A76" s="107"/>
      <c r="B76" s="107"/>
    </row>
    <row r="77" spans="1:2" ht="12.75">
      <c r="A77" s="107"/>
      <c r="B77" s="107"/>
    </row>
    <row r="78" spans="1:2" ht="12.75">
      <c r="A78" s="107"/>
      <c r="B78" s="107"/>
    </row>
    <row r="79" spans="1:2" ht="12.75">
      <c r="A79" s="107"/>
      <c r="B79" s="107"/>
    </row>
    <row r="80" spans="1:2" ht="12.75">
      <c r="A80" s="107"/>
      <c r="B80" s="107"/>
    </row>
    <row r="81" spans="1:2" ht="12.75">
      <c r="A81" s="107"/>
      <c r="B81" s="107"/>
    </row>
    <row r="82" spans="1:2" ht="12.75">
      <c r="A82" s="107"/>
      <c r="B82" s="107"/>
    </row>
    <row r="83" spans="1:2" ht="12.75">
      <c r="A83" s="107"/>
      <c r="B83" s="107"/>
    </row>
    <row r="84" spans="1:2" ht="12.75">
      <c r="A84" s="107"/>
      <c r="B84" s="107"/>
    </row>
    <row r="85" spans="1:2" ht="12.75">
      <c r="A85" s="107"/>
      <c r="B85" s="107"/>
    </row>
    <row r="86" spans="1:2" ht="12.75">
      <c r="A86" s="107"/>
      <c r="B86" s="107"/>
    </row>
    <row r="87" spans="1:5" ht="12.75">
      <c r="A87" s="107"/>
      <c r="B87" s="107"/>
      <c r="C87" s="107"/>
      <c r="D87" s="107"/>
      <c r="E87" s="107"/>
    </row>
    <row r="88" spans="1:5" ht="12.75">
      <c r="A88" s="107"/>
      <c r="B88" s="107"/>
      <c r="C88" s="107"/>
      <c r="D88" s="107"/>
      <c r="E88" s="107"/>
    </row>
    <row r="89" spans="1:5" ht="12.75">
      <c r="A89" s="107"/>
      <c r="B89" s="107"/>
      <c r="C89" s="107"/>
      <c r="D89" s="107"/>
      <c r="E89" s="10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Vladan</cp:lastModifiedBy>
  <cp:lastPrinted>2020-02-03T12:07:27Z</cp:lastPrinted>
  <dcterms:created xsi:type="dcterms:W3CDTF">2009-11-01T12:11:22Z</dcterms:created>
  <dcterms:modified xsi:type="dcterms:W3CDTF">2020-07-04T14:13:42Z</dcterms:modified>
  <cp:category/>
  <cp:version/>
  <cp:contentType/>
  <cp:contentStatus/>
</cp:coreProperties>
</file>