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My Drive\FPN\Predmeti\Euroatlantizam\Euroatlantizam\21-22\"/>
    </mc:Choice>
  </mc:AlternateContent>
  <xr:revisionPtr revIDLastSave="0" documentId="8_{B5A38B32-261E-4175-9ECA-E6E8E1FF4B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3" i="1" l="1"/>
  <c r="AA46" i="1"/>
  <c r="AA50" i="1"/>
  <c r="AA47" i="1"/>
  <c r="AC47" i="1" s="1"/>
  <c r="AD47" i="1" s="1"/>
  <c r="AA52" i="1"/>
  <c r="AA45" i="1"/>
  <c r="AC45" i="1" s="1"/>
  <c r="AD45" i="1" s="1"/>
  <c r="AE45" i="1" s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AD36" i="1" s="1"/>
  <c r="AE36" i="1" s="1"/>
  <c r="Z35" i="1"/>
  <c r="Z34" i="1"/>
  <c r="Z33" i="1"/>
  <c r="AC52" i="1"/>
  <c r="AC51" i="1"/>
  <c r="AC50" i="1"/>
  <c r="AC49" i="1"/>
  <c r="AD49" i="1" s="1"/>
  <c r="AE49" i="1" s="1"/>
  <c r="AC48" i="1"/>
  <c r="AC46" i="1"/>
  <c r="AC44" i="1"/>
  <c r="AD44" i="1" s="1"/>
  <c r="AE44" i="1" s="1"/>
  <c r="AC43" i="1"/>
  <c r="AD43" i="1" s="1"/>
  <c r="AE43" i="1" s="1"/>
  <c r="AC42" i="1"/>
  <c r="AC41" i="1"/>
  <c r="AC40" i="1"/>
  <c r="AD40" i="1" s="1"/>
  <c r="AE40" i="1" s="1"/>
  <c r="AC39" i="1"/>
  <c r="AC38" i="1"/>
  <c r="AC37" i="1"/>
  <c r="AD37" i="1" s="1"/>
  <c r="AC36" i="1"/>
  <c r="W45" i="1"/>
  <c r="W44" i="1"/>
  <c r="W43" i="1"/>
  <c r="W42" i="1"/>
  <c r="T52" i="1"/>
  <c r="W52" i="1" s="1"/>
  <c r="T51" i="1"/>
  <c r="W51" i="1" s="1"/>
  <c r="T50" i="1"/>
  <c r="W50" i="1" s="1"/>
  <c r="T49" i="1"/>
  <c r="W49" i="1" s="1"/>
  <c r="T48" i="1"/>
  <c r="W48" i="1" s="1"/>
  <c r="T47" i="1"/>
  <c r="W47" i="1" s="1"/>
  <c r="T46" i="1"/>
  <c r="W46" i="1" s="1"/>
  <c r="T45" i="1"/>
  <c r="T44" i="1"/>
  <c r="T43" i="1"/>
  <c r="T42" i="1"/>
  <c r="T41" i="1"/>
  <c r="W41" i="1" s="1"/>
  <c r="T40" i="1"/>
  <c r="W40" i="1" s="1"/>
  <c r="T39" i="1"/>
  <c r="W39" i="1" s="1"/>
  <c r="T38" i="1"/>
  <c r="W38" i="1" s="1"/>
  <c r="T37" i="1"/>
  <c r="W37" i="1" s="1"/>
  <c r="T36" i="1"/>
  <c r="W36" i="1" s="1"/>
  <c r="AD51" i="1" l="1"/>
  <c r="AE51" i="1" s="1"/>
  <c r="AD41" i="1"/>
  <c r="AE41" i="1" s="1"/>
  <c r="AD39" i="1"/>
  <c r="AE39" i="1" s="1"/>
  <c r="AD42" i="1"/>
  <c r="AE42" i="1" s="1"/>
  <c r="AD52" i="1"/>
  <c r="AE52" i="1" s="1"/>
  <c r="AD38" i="1"/>
  <c r="AE38" i="1" s="1"/>
  <c r="AD48" i="1"/>
  <c r="AD50" i="1"/>
  <c r="AE50" i="1" s="1"/>
  <c r="AD46" i="1"/>
  <c r="AE46" i="1" s="1"/>
  <c r="AE48" i="1"/>
  <c r="AE47" i="1"/>
  <c r="AE37" i="1"/>
  <c r="T53" i="1"/>
  <c r="W53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2" i="1"/>
  <c r="Z31" i="1"/>
  <c r="Z30" i="1"/>
  <c r="Z29" i="1"/>
  <c r="Z28" i="1"/>
  <c r="AD28" i="1" s="1"/>
  <c r="Z27" i="1"/>
  <c r="AD27" i="1" s="1"/>
  <c r="Z26" i="1"/>
  <c r="Z25" i="1"/>
  <c r="AD25" i="1" s="1"/>
  <c r="AE25" i="1" s="1"/>
  <c r="Z24" i="1"/>
  <c r="AD24" i="1" s="1"/>
  <c r="Z23" i="1"/>
  <c r="Z22" i="1"/>
  <c r="Z21" i="1"/>
  <c r="Z20" i="1"/>
  <c r="Z19" i="1"/>
  <c r="Z17" i="1"/>
  <c r="Z16" i="1"/>
  <c r="Z15" i="1"/>
  <c r="AD15" i="1" s="1"/>
  <c r="Z14" i="1"/>
  <c r="Z13" i="1"/>
  <c r="AD13" i="1" s="1"/>
  <c r="Z12" i="1"/>
  <c r="Z11" i="1"/>
  <c r="AD11" i="1" s="1"/>
  <c r="Z10" i="1"/>
  <c r="Z9" i="1"/>
  <c r="Z8" i="1"/>
  <c r="Z7" i="1"/>
  <c r="AC53" i="1"/>
  <c r="AD53" i="1" s="1"/>
  <c r="AC35" i="1"/>
  <c r="AD35" i="1" s="1"/>
  <c r="AE35" i="1" s="1"/>
  <c r="AC34" i="1"/>
  <c r="AD34" i="1" s="1"/>
  <c r="AC33" i="1"/>
  <c r="AD33" i="1" s="1"/>
  <c r="AC32" i="1"/>
  <c r="AC31" i="1"/>
  <c r="AC30" i="1"/>
  <c r="AD30" i="1" s="1"/>
  <c r="AC29" i="1"/>
  <c r="AD29" i="1" s="1"/>
  <c r="AC28" i="1"/>
  <c r="AC27" i="1"/>
  <c r="AC26" i="1"/>
  <c r="AD26" i="1" s="1"/>
  <c r="AC25" i="1"/>
  <c r="AC24" i="1"/>
  <c r="AC23" i="1"/>
  <c r="AC22" i="1"/>
  <c r="AC21" i="1"/>
  <c r="AC20" i="1"/>
  <c r="AC19" i="1"/>
  <c r="AC17" i="1"/>
  <c r="AD17" i="1" s="1"/>
  <c r="AC16" i="1"/>
  <c r="AC15" i="1"/>
  <c r="AC14" i="1"/>
  <c r="AC13" i="1"/>
  <c r="AC12" i="1"/>
  <c r="AC11" i="1"/>
  <c r="AC10" i="1"/>
  <c r="AC9" i="1"/>
  <c r="AC8" i="1"/>
  <c r="AD8" i="1" s="1"/>
  <c r="AC7" i="1"/>
  <c r="AD16" i="1" l="1"/>
  <c r="AD19" i="1"/>
  <c r="AD12" i="1"/>
  <c r="AD20" i="1"/>
  <c r="AD32" i="1"/>
  <c r="AD21" i="1"/>
  <c r="AD9" i="1"/>
  <c r="AD22" i="1"/>
  <c r="AD31" i="1"/>
  <c r="AD7" i="1"/>
  <c r="AD14" i="1"/>
  <c r="AD10" i="1"/>
  <c r="AD23" i="1"/>
  <c r="AD18" i="1"/>
  <c r="AE18" i="1" s="1"/>
  <c r="AE8" i="1"/>
  <c r="AE53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  <c r="AK2" i="1" l="1"/>
  <c r="AL2" i="1"/>
  <c r="AJ2" i="1"/>
  <c r="AH2" i="1"/>
  <c r="AI2" i="1"/>
  <c r="AG2" i="1"/>
  <c r="AI3" i="1" l="1"/>
  <c r="AG3" i="1"/>
  <c r="AJ3" i="1"/>
  <c r="AK3" i="1"/>
  <c r="AL3" i="1"/>
  <c r="AG4" i="1" s="1"/>
  <c r="AH3" i="1"/>
</calcChain>
</file>

<file path=xl/sharedStrings.xml><?xml version="1.0" encoding="utf-8"?>
<sst xmlns="http://schemas.openxmlformats.org/spreadsheetml/2006/main" count="98" uniqueCount="45">
  <si>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</si>
  <si>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</si>
  <si>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</si>
  <si>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</si>
  <si>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</si>
  <si>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</si>
  <si>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</si>
  <si>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</si>
  <si>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</si>
  <si>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</si>
  <si>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</si>
  <si>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</si>
  <si>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</si>
  <si>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</si>
  <si>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</si>
  <si>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</si>
  <si>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</si>
  <si>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</si>
  <si>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</si>
  <si>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</si>
  <si>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</si>
  <si>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</si>
  <si>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</si>
  <si>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</si>
  <si>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</si>
  <si>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</si>
  <si>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</si>
  <si>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</si>
  <si>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</si>
  <si>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</si>
  <si>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</si>
  <si>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</si>
  <si>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</si>
  <si>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</si>
  <si>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</si>
  <si>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</si>
  <si>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</si>
  <si>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</si>
  <si>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</si>
  <si>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</si>
  <si>
    <t>Oslobođen prvog dijela, spremiti drugi dio gradiva za popravni ispit.</t>
  </si>
  <si>
    <t>Oslobođena drugog dijela, spremiti prvi dio gradiva za popravni ispit.</t>
  </si>
  <si>
    <t>Drugi dio gradiva u avgustu.</t>
  </si>
  <si>
    <t>14.5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</si>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</sst>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4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2" borderId="0" xfId="0" applyFont="1" applyFill="1"/>
    <xf numFmtId="0" fontId="2" fillId="2" borderId="63" xfId="0" applyFont="1" applyFill="1" applyBorder="1"/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0" xfId="0" quotePrefix="1" applyFont="1" applyFill="1" applyBorder="1" applyAlignment="1">
      <alignment horizontal="center"/>
    </xf>
    <xf numFmtId="0" fontId="2" fillId="2" borderId="35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3"/>
  <sheetViews>
    <sheetView tabSelected="1" workbookViewId="0">
      <selection activeCell="D1" sqref="D1:D1048576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" style="1" customWidth="1"/>
    <col min="4" max="4" width="4.54296875" style="1" customWidth="1"/>
    <col min="5" max="18" width="3.6328125" style="1" hidden="1" customWidth="1"/>
    <col min="19" max="19" width="3.6328125" style="2" hidden="1" customWidth="1"/>
    <col min="20" max="20" width="6.8164062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2" max="16384" width="9.1796875" style="57"/>
  </cols>
  <sheetData>
    <row r="1" spans="1:38" s="1" customFormat="1" ht="14" thickTop="1" thickBot="1" x14ac:dyDescent="0.35">
      <c r="A1" s="36" t="s">
        <v>39</v>
      </c>
      <c r="B1" s="37"/>
      <c r="C1" s="38"/>
      <c r="D1" s="7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 s="49"/>
      <c r="AG1" s="50" t="s">
        <v>22</v>
      </c>
      <c r="AH1" s="50" t="s">
        <v>23</v>
      </c>
      <c r="AI1" s="50" t="s">
        <v>24</v>
      </c>
      <c r="AJ1" s="50" t="s">
        <v>25</v>
      </c>
      <c r="AK1" s="50" t="s">
        <v>26</v>
      </c>
      <c r="AL1" s="51" t="s">
        <v>27</v>
      </c>
    </row>
    <row r="2" spans="1:38" s="1" customFormat="1" ht="16.5" customHeight="1" thickTop="1" thickBot="1" x14ac:dyDescent="0.35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9" t="s">
        <v>34</v>
      </c>
      <c r="U2" s="90"/>
      <c r="V2" s="90"/>
      <c r="W2" s="91"/>
      <c r="X2" s="89" t="s">
        <v>35</v>
      </c>
      <c r="Y2" s="90"/>
      <c r="Z2" s="91"/>
      <c r="AA2" s="89" t="s">
        <v>36</v>
      </c>
      <c r="AB2" s="90"/>
      <c r="AC2" s="91"/>
      <c r="AD2" s="72"/>
      <c r="AE2" s="41"/>
      <c r="AF2" s="54" t="s">
        <v>28</v>
      </c>
      <c r="AG2" s="50">
        <f>COUNTIF(AE6:AE119, "A")</f>
        <v>5</v>
      </c>
      <c r="AH2" s="50">
        <f>COUNTIF(AE6:AE119, "B")</f>
        <v>3</v>
      </c>
      <c r="AI2" s="50">
        <f>COUNTIF(AE6:AE119, "C")</f>
        <v>7</v>
      </c>
      <c r="AJ2" s="50">
        <f>COUNTIF(AE6:AE119, "D")</f>
        <v>7</v>
      </c>
      <c r="AK2" s="50">
        <f>COUNTIF(AE6:AE119, "E")</f>
        <v>8</v>
      </c>
      <c r="AL2" s="51">
        <f>COUNTIF(AE6:AE119, "F")</f>
        <v>10</v>
      </c>
    </row>
    <row r="3" spans="1:38" s="1" customFormat="1" ht="16.5" customHeight="1" thickTop="1" thickBot="1" x14ac:dyDescent="0.35">
      <c r="A3" s="95" t="s">
        <v>0</v>
      </c>
      <c r="B3" s="4"/>
      <c r="C3" s="5"/>
      <c r="D3" s="98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2"/>
      <c r="U3" s="93"/>
      <c r="V3" s="93"/>
      <c r="W3" s="94"/>
      <c r="X3" s="92"/>
      <c r="Y3" s="93"/>
      <c r="Z3" s="94"/>
      <c r="AA3" s="92"/>
      <c r="AB3" s="93"/>
      <c r="AC3" s="94"/>
      <c r="AD3" s="73"/>
      <c r="AE3" s="7"/>
      <c r="AF3" s="54" t="s">
        <v>29</v>
      </c>
      <c r="AG3" s="52">
        <f>(AG2/SUM(AG2:AL2))*100</f>
        <v>12.5</v>
      </c>
      <c r="AH3" s="52">
        <f>(AH2/SUM(AF2:AL2))*100</f>
        <v>7.5</v>
      </c>
      <c r="AI3" s="52">
        <f>(AI2/SUM(AF2:AL2))*100</f>
        <v>17.5</v>
      </c>
      <c r="AJ3" s="52">
        <f>(AJ2/SUM(AF2:AL2))*100</f>
        <v>17.5</v>
      </c>
      <c r="AK3" s="52">
        <f>(AK2/SUM(AF2:AL2))*100</f>
        <v>20</v>
      </c>
      <c r="AL3" s="53">
        <f>(AL2/SUM(AF2:AL2))*100</f>
        <v>25</v>
      </c>
    </row>
    <row r="4" spans="1:38" s="56" customFormat="1" ht="18" customHeight="1" thickTop="1" thickBot="1" x14ac:dyDescent="0.4">
      <c r="A4" s="96"/>
      <c r="B4" s="101" t="s">
        <v>2</v>
      </c>
      <c r="C4" s="102"/>
      <c r="D4" s="99"/>
      <c r="E4" s="105" t="s">
        <v>14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9" t="s">
        <v>31</v>
      </c>
      <c r="U4" s="55" t="s">
        <v>19</v>
      </c>
      <c r="V4" s="55" t="s">
        <v>20</v>
      </c>
      <c r="W4" s="55" t="s">
        <v>33</v>
      </c>
      <c r="X4" s="55" t="s">
        <v>37</v>
      </c>
      <c r="Y4" s="55" t="s">
        <v>38</v>
      </c>
      <c r="Z4" s="55" t="s">
        <v>33</v>
      </c>
      <c r="AA4" s="55" t="s">
        <v>37</v>
      </c>
      <c r="AB4" s="55" t="s">
        <v>38</v>
      </c>
      <c r="AC4" s="55" t="s">
        <v>33</v>
      </c>
      <c r="AD4" s="55" t="s">
        <v>33</v>
      </c>
      <c r="AE4" s="55" t="s">
        <v>32</v>
      </c>
      <c r="AF4" s="54" t="s">
        <v>30</v>
      </c>
      <c r="AG4" s="52">
        <f>100-AL3</f>
        <v>75</v>
      </c>
      <c r="AH4" s="50"/>
      <c r="AI4" s="50"/>
      <c r="AJ4" s="50"/>
      <c r="AK4" s="50"/>
      <c r="AL4" s="51"/>
    </row>
    <row r="5" spans="1:38" ht="27" thickTop="1" thickBot="1" x14ac:dyDescent="0.4">
      <c r="A5" s="97"/>
      <c r="B5" s="103"/>
      <c r="C5" s="104"/>
      <c r="D5" s="100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75"/>
      <c r="AG5" s="75"/>
      <c r="AH5" s="75"/>
      <c r="AI5" s="75"/>
      <c r="AJ5" s="75"/>
      <c r="AK5" s="75"/>
      <c r="AL5" s="75"/>
    </row>
    <row r="6" spans="1:38" ht="15.5" thickTop="1" thickBot="1" x14ac:dyDescent="0.4">
      <c r="A6" s="17">
        <v>1</v>
      </c>
      <c r="B6" s="27">
        <v>1</v>
      </c>
      <c r="C6" s="11">
        <v>2019</v>
      </c>
      <c r="D6" s="12" t="s">
        <v>21</v>
      </c>
      <c r="E6" s="13"/>
      <c r="F6" s="14">
        <v>1</v>
      </c>
      <c r="G6" s="14">
        <v>1</v>
      </c>
      <c r="H6" s="14">
        <v>0.5</v>
      </c>
      <c r="I6" s="14">
        <v>0.5</v>
      </c>
      <c r="J6" s="14">
        <v>1</v>
      </c>
      <c r="K6" s="32"/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/>
      <c r="R6" s="14"/>
      <c r="S6" s="34"/>
      <c r="T6" s="15">
        <f>SUM(F6:S6)</f>
        <v>9</v>
      </c>
      <c r="U6" s="16">
        <v>37</v>
      </c>
      <c r="V6" s="16"/>
      <c r="W6" s="15">
        <f t="shared" ref="W6:W53" si="0">IF(V6&gt;0, SUM(T6:T6, V6), SUM(T6:U6))</f>
        <v>46</v>
      </c>
      <c r="X6" s="16">
        <v>35</v>
      </c>
      <c r="Y6" s="16"/>
      <c r="Z6" s="16">
        <f>IF(Y6&gt;0, Y6, X6)</f>
        <v>35</v>
      </c>
      <c r="AA6" s="63"/>
      <c r="AB6" s="64"/>
      <c r="AC6" s="69">
        <f>IF(AB6&gt;0, AB6, AA6)</f>
        <v>0</v>
      </c>
      <c r="AD6" s="15">
        <f>IF(AC6&gt;0,SUM(AC6,W6),SUM(Z6,W6))</f>
        <v>81</v>
      </c>
      <c r="AE6" s="15" t="str">
        <f>IF(AD6&gt;89,"A",IF(AD6&gt;79,"B",IF(AD6&gt;69,"C",IF(AD6&gt;59,"D",IF(AD6&gt;49,"E",IF(AD6=0,"Neakt.","F"))))))</f>
        <v>B</v>
      </c>
      <c r="AF6" s="75"/>
      <c r="AG6" s="75"/>
      <c r="AH6" s="75"/>
      <c r="AI6" s="75"/>
      <c r="AJ6" s="75"/>
      <c r="AK6" s="75"/>
      <c r="AL6" s="75"/>
    </row>
    <row r="7" spans="1:38" ht="15.5" thickTop="1" thickBot="1" x14ac:dyDescent="0.4">
      <c r="A7" s="30">
        <v>2</v>
      </c>
      <c r="B7" s="28">
        <v>2</v>
      </c>
      <c r="C7" s="18">
        <v>2019</v>
      </c>
      <c r="D7" s="19" t="s">
        <v>21</v>
      </c>
      <c r="E7" s="20"/>
      <c r="F7" s="21">
        <v>1</v>
      </c>
      <c r="G7" s="21">
        <v>1</v>
      </c>
      <c r="H7" s="21">
        <v>0.5</v>
      </c>
      <c r="I7" s="21">
        <v>0.5</v>
      </c>
      <c r="J7" s="21"/>
      <c r="K7" s="33"/>
      <c r="L7" s="21">
        <v>1</v>
      </c>
      <c r="M7" s="21">
        <v>1</v>
      </c>
      <c r="N7" s="21"/>
      <c r="O7" s="21">
        <v>1</v>
      </c>
      <c r="P7" s="21">
        <v>1</v>
      </c>
      <c r="Q7" s="21"/>
      <c r="R7" s="21"/>
      <c r="S7" s="35"/>
      <c r="T7" s="15">
        <f t="shared" ref="T7:T53" si="1">SUM(F7:S7)</f>
        <v>7</v>
      </c>
      <c r="U7" s="22">
        <v>32</v>
      </c>
      <c r="V7" s="22"/>
      <c r="W7" s="15">
        <f t="shared" si="0"/>
        <v>39</v>
      </c>
      <c r="X7" s="22"/>
      <c r="Y7" s="61">
        <v>45</v>
      </c>
      <c r="Z7" s="16">
        <f t="shared" ref="Z7:Z53" si="2">IF(Y7&gt;0, Y7, X7)</f>
        <v>45</v>
      </c>
      <c r="AA7" s="65"/>
      <c r="AB7" s="66"/>
      <c r="AC7" s="69">
        <f t="shared" ref="AC7:AC53" si="3">IF(AB7&gt;0, AB7, AA7)</f>
        <v>0</v>
      </c>
      <c r="AD7" s="15">
        <f t="shared" ref="AD7:AD53" si="4">IF(AC7&gt;0,SUM(AC7,W7),SUM(Z7,W7))</f>
        <v>84</v>
      </c>
      <c r="AE7" s="15" t="str">
        <f t="shared" ref="AE7:AE53" si="5">IF(AD7&gt;89,"A",IF(AD7&gt;79,"B",IF(AD7&gt;69,"C",IF(AD7&gt;59,"D",IF(AD7&gt;49,"E",IF(AD7=0,"Neakt.","F"))))))</f>
        <v>B</v>
      </c>
      <c r="AF7" s="75"/>
      <c r="AG7" s="75"/>
      <c r="AH7" s="75"/>
      <c r="AI7" s="75"/>
      <c r="AJ7" s="75"/>
      <c r="AK7" s="75"/>
      <c r="AL7" s="75"/>
    </row>
    <row r="8" spans="1:38" ht="15.5" thickTop="1" thickBot="1" x14ac:dyDescent="0.4">
      <c r="A8" s="30">
        <v>3</v>
      </c>
      <c r="B8" s="28">
        <v>3</v>
      </c>
      <c r="C8" s="18">
        <v>2019</v>
      </c>
      <c r="D8" s="19" t="s">
        <v>21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/>
      <c r="V8" s="22">
        <v>14</v>
      </c>
      <c r="W8" s="15">
        <f t="shared" si="0"/>
        <v>14</v>
      </c>
      <c r="X8" s="22"/>
      <c r="Y8" s="61"/>
      <c r="Z8" s="16">
        <f t="shared" si="2"/>
        <v>0</v>
      </c>
      <c r="AA8" s="65"/>
      <c r="AB8" s="66"/>
      <c r="AC8" s="69">
        <f t="shared" si="3"/>
        <v>0</v>
      </c>
      <c r="AD8" s="15">
        <f t="shared" si="4"/>
        <v>14</v>
      </c>
      <c r="AE8" s="15" t="str">
        <f t="shared" si="5"/>
        <v>F</v>
      </c>
      <c r="AF8" s="75"/>
      <c r="AG8" s="75"/>
      <c r="AH8" s="75"/>
      <c r="AI8" s="75"/>
      <c r="AJ8" s="75"/>
      <c r="AK8" s="75"/>
      <c r="AL8" s="75"/>
    </row>
    <row r="9" spans="1:38" ht="15.5" thickTop="1" thickBot="1" x14ac:dyDescent="0.4">
      <c r="A9" s="30">
        <v>4</v>
      </c>
      <c r="B9" s="28">
        <v>4</v>
      </c>
      <c r="C9" s="18">
        <v>2019</v>
      </c>
      <c r="D9" s="19" t="s">
        <v>21</v>
      </c>
      <c r="E9" s="20"/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>
        <v>1</v>
      </c>
      <c r="P9" s="21">
        <v>1</v>
      </c>
      <c r="Q9" s="21"/>
      <c r="R9" s="21"/>
      <c r="S9" s="35"/>
      <c r="T9" s="15">
        <f t="shared" si="1"/>
        <v>9</v>
      </c>
      <c r="U9" s="22">
        <v>36</v>
      </c>
      <c r="V9" s="22"/>
      <c r="W9" s="15">
        <f t="shared" si="0"/>
        <v>45</v>
      </c>
      <c r="X9" s="22">
        <v>45</v>
      </c>
      <c r="Y9" s="61"/>
      <c r="Z9" s="16">
        <f t="shared" si="2"/>
        <v>45</v>
      </c>
      <c r="AA9" s="65"/>
      <c r="AB9" s="66"/>
      <c r="AC9" s="69">
        <f t="shared" si="3"/>
        <v>0</v>
      </c>
      <c r="AD9" s="15">
        <f t="shared" si="4"/>
        <v>90</v>
      </c>
      <c r="AE9" s="15" t="str">
        <f t="shared" si="5"/>
        <v>A</v>
      </c>
      <c r="AF9" s="75"/>
      <c r="AG9" s="75"/>
      <c r="AH9" s="75"/>
      <c r="AI9" s="75"/>
      <c r="AJ9" s="75"/>
      <c r="AK9" s="75"/>
      <c r="AL9" s="75"/>
    </row>
    <row r="10" spans="1:38" ht="15.5" thickTop="1" thickBot="1" x14ac:dyDescent="0.4">
      <c r="A10" s="30">
        <v>5</v>
      </c>
      <c r="B10" s="28">
        <v>5</v>
      </c>
      <c r="C10" s="18">
        <v>2019</v>
      </c>
      <c r="D10" s="19" t="s">
        <v>21</v>
      </c>
      <c r="E10" s="20"/>
      <c r="F10" s="21"/>
      <c r="G10" s="21"/>
      <c r="H10" s="21"/>
      <c r="I10" s="21"/>
      <c r="J10" s="21"/>
      <c r="K10" s="33"/>
      <c r="L10" s="21"/>
      <c r="M10" s="21"/>
      <c r="N10" s="21"/>
      <c r="O10" s="21"/>
      <c r="P10" s="21"/>
      <c r="Q10" s="21"/>
      <c r="R10" s="21"/>
      <c r="S10" s="35"/>
      <c r="T10" s="15">
        <f t="shared" si="1"/>
        <v>0</v>
      </c>
      <c r="U10" s="22">
        <v>31</v>
      </c>
      <c r="V10" s="22"/>
      <c r="W10" s="15">
        <f t="shared" si="0"/>
        <v>31</v>
      </c>
      <c r="X10" s="22">
        <v>40</v>
      </c>
      <c r="Y10" s="61"/>
      <c r="Z10" s="16">
        <f t="shared" si="2"/>
        <v>40</v>
      </c>
      <c r="AA10" s="65"/>
      <c r="AB10" s="66"/>
      <c r="AC10" s="69">
        <f t="shared" si="3"/>
        <v>0</v>
      </c>
      <c r="AD10" s="15">
        <f t="shared" si="4"/>
        <v>71</v>
      </c>
      <c r="AE10" s="15" t="str">
        <f t="shared" si="5"/>
        <v>C</v>
      </c>
      <c r="AF10" s="75"/>
      <c r="AG10" s="75"/>
      <c r="AH10" s="75"/>
      <c r="AI10" s="75"/>
      <c r="AJ10" s="75"/>
      <c r="AK10" s="75"/>
      <c r="AL10" s="75"/>
    </row>
    <row r="11" spans="1:38" ht="15.5" thickTop="1" thickBot="1" x14ac:dyDescent="0.4">
      <c r="A11" s="30">
        <v>6</v>
      </c>
      <c r="B11" s="28">
        <v>6</v>
      </c>
      <c r="C11" s="18">
        <v>2019</v>
      </c>
      <c r="D11" s="19" t="s">
        <v>21</v>
      </c>
      <c r="E11" s="20"/>
      <c r="F11" s="21"/>
      <c r="G11" s="21"/>
      <c r="H11" s="21"/>
      <c r="I11" s="21"/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0</v>
      </c>
      <c r="U11" s="22">
        <v>31</v>
      </c>
      <c r="V11" s="22"/>
      <c r="W11" s="15">
        <f t="shared" si="0"/>
        <v>31</v>
      </c>
      <c r="X11" s="22">
        <v>45</v>
      </c>
      <c r="Y11" s="61"/>
      <c r="Z11" s="16">
        <f t="shared" si="2"/>
        <v>45</v>
      </c>
      <c r="AA11" s="65"/>
      <c r="AB11" s="66"/>
      <c r="AC11" s="69">
        <f t="shared" si="3"/>
        <v>0</v>
      </c>
      <c r="AD11" s="15">
        <f t="shared" si="4"/>
        <v>76</v>
      </c>
      <c r="AE11" s="15" t="str">
        <f t="shared" si="5"/>
        <v>C</v>
      </c>
      <c r="AF11" s="75"/>
      <c r="AG11" s="75"/>
      <c r="AH11" s="75"/>
      <c r="AI11" s="75"/>
      <c r="AJ11" s="75"/>
      <c r="AK11" s="75"/>
      <c r="AL11" s="75"/>
    </row>
    <row r="12" spans="1:38" ht="15.5" thickTop="1" thickBot="1" x14ac:dyDescent="0.4">
      <c r="A12" s="17">
        <v>7</v>
      </c>
      <c r="B12" s="28">
        <v>7</v>
      </c>
      <c r="C12" s="18">
        <v>2019</v>
      </c>
      <c r="D12" s="19" t="s">
        <v>21</v>
      </c>
      <c r="E12" s="20"/>
      <c r="F12" s="21"/>
      <c r="G12" s="21"/>
      <c r="H12" s="21"/>
      <c r="I12" s="21"/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1"/>
        <v>0</v>
      </c>
      <c r="U12" s="22"/>
      <c r="V12" s="22"/>
      <c r="W12" s="15">
        <f t="shared" si="0"/>
        <v>0</v>
      </c>
      <c r="X12" s="22"/>
      <c r="Y12" s="61"/>
      <c r="Z12" s="16">
        <f t="shared" si="2"/>
        <v>0</v>
      </c>
      <c r="AA12" s="65"/>
      <c r="AB12" s="66"/>
      <c r="AC12" s="69">
        <f t="shared" si="3"/>
        <v>0</v>
      </c>
      <c r="AD12" s="15">
        <f t="shared" si="4"/>
        <v>0</v>
      </c>
      <c r="AE12" s="15" t="str">
        <f t="shared" si="5"/>
        <v>Neakt.</v>
      </c>
      <c r="AF12" s="75"/>
      <c r="AG12" s="75"/>
      <c r="AH12" s="75"/>
      <c r="AI12" s="75"/>
      <c r="AJ12" s="75"/>
      <c r="AK12" s="75"/>
      <c r="AL12" s="75"/>
    </row>
    <row r="13" spans="1:38" ht="15.5" thickTop="1" thickBot="1" x14ac:dyDescent="0.4">
      <c r="A13" s="30">
        <v>8</v>
      </c>
      <c r="B13" s="28">
        <v>8</v>
      </c>
      <c r="C13" s="18">
        <v>2019</v>
      </c>
      <c r="D13" s="19" t="s">
        <v>21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36</v>
      </c>
      <c r="V13" s="22"/>
      <c r="W13" s="15">
        <f t="shared" si="0"/>
        <v>36</v>
      </c>
      <c r="X13" s="22"/>
      <c r="Y13" s="61">
        <v>45</v>
      </c>
      <c r="Z13" s="16">
        <f t="shared" si="2"/>
        <v>45</v>
      </c>
      <c r="AA13" s="65"/>
      <c r="AB13" s="66"/>
      <c r="AC13" s="69">
        <f t="shared" si="3"/>
        <v>0</v>
      </c>
      <c r="AD13" s="15">
        <f t="shared" si="4"/>
        <v>81</v>
      </c>
      <c r="AE13" s="15" t="str">
        <f t="shared" si="5"/>
        <v>B</v>
      </c>
      <c r="AF13" s="75"/>
      <c r="AG13" s="75"/>
      <c r="AH13" s="75"/>
      <c r="AI13" s="75"/>
      <c r="AJ13" s="75"/>
      <c r="AK13" s="75"/>
      <c r="AL13" s="75"/>
    </row>
    <row r="14" spans="1:38" ht="15.5" thickTop="1" thickBot="1" x14ac:dyDescent="0.4">
      <c r="A14" s="30">
        <v>9</v>
      </c>
      <c r="B14" s="28">
        <v>9</v>
      </c>
      <c r="C14" s="18">
        <v>2019</v>
      </c>
      <c r="D14" s="19" t="s">
        <v>21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</v>
      </c>
      <c r="U14" s="22">
        <v>33</v>
      </c>
      <c r="V14" s="22"/>
      <c r="W14" s="15">
        <f t="shared" si="0"/>
        <v>33</v>
      </c>
      <c r="X14" s="22"/>
      <c r="Y14" s="61"/>
      <c r="Z14" s="16">
        <f t="shared" si="2"/>
        <v>0</v>
      </c>
      <c r="AA14" s="65"/>
      <c r="AB14" s="66"/>
      <c r="AC14" s="69">
        <f t="shared" si="3"/>
        <v>0</v>
      </c>
      <c r="AD14" s="15">
        <f t="shared" si="4"/>
        <v>33</v>
      </c>
      <c r="AE14" s="15" t="str">
        <f t="shared" si="5"/>
        <v>F</v>
      </c>
      <c r="AF14" s="75"/>
      <c r="AG14" s="75"/>
      <c r="AH14" s="75"/>
      <c r="AI14" s="75"/>
      <c r="AJ14" s="75"/>
      <c r="AK14" s="75"/>
      <c r="AL14" s="75"/>
    </row>
    <row r="15" spans="1:38" ht="15.5" thickTop="1" thickBot="1" x14ac:dyDescent="0.4">
      <c r="A15" s="30">
        <v>10</v>
      </c>
      <c r="B15" s="28">
        <v>10</v>
      </c>
      <c r="C15" s="18">
        <v>2019</v>
      </c>
      <c r="D15" s="19" t="s">
        <v>21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0</v>
      </c>
      <c r="U15" s="22">
        <v>24</v>
      </c>
      <c r="V15" s="22"/>
      <c r="W15" s="15">
        <f t="shared" si="0"/>
        <v>24</v>
      </c>
      <c r="X15" s="22"/>
      <c r="Y15" s="61">
        <v>46</v>
      </c>
      <c r="Z15" s="16">
        <f t="shared" si="2"/>
        <v>46</v>
      </c>
      <c r="AA15" s="65"/>
      <c r="AB15" s="66"/>
      <c r="AC15" s="69">
        <f t="shared" si="3"/>
        <v>0</v>
      </c>
      <c r="AD15" s="15">
        <f t="shared" si="4"/>
        <v>70</v>
      </c>
      <c r="AE15" s="15" t="str">
        <f t="shared" si="5"/>
        <v>C</v>
      </c>
      <c r="AF15" s="75"/>
      <c r="AG15" s="75"/>
      <c r="AH15" s="75"/>
      <c r="AI15" s="75"/>
      <c r="AJ15" s="75"/>
      <c r="AK15" s="75"/>
      <c r="AL15" s="75"/>
    </row>
    <row r="16" spans="1:38" ht="15.5" thickTop="1" thickBot="1" x14ac:dyDescent="0.4">
      <c r="A16" s="30">
        <v>11</v>
      </c>
      <c r="B16" s="28">
        <v>11</v>
      </c>
      <c r="C16" s="18">
        <v>2019</v>
      </c>
      <c r="D16" s="19" t="s">
        <v>21</v>
      </c>
      <c r="E16" s="20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33"/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/>
      <c r="R16" s="21"/>
      <c r="S16" s="35"/>
      <c r="T16" s="15">
        <f t="shared" si="1"/>
        <v>10</v>
      </c>
      <c r="U16" s="22">
        <v>37</v>
      </c>
      <c r="V16" s="22"/>
      <c r="W16" s="15">
        <f t="shared" si="0"/>
        <v>47</v>
      </c>
      <c r="X16" s="22">
        <v>45</v>
      </c>
      <c r="Y16" s="61"/>
      <c r="Z16" s="16">
        <f t="shared" si="2"/>
        <v>45</v>
      </c>
      <c r="AA16" s="65"/>
      <c r="AB16" s="66"/>
      <c r="AC16" s="69">
        <f t="shared" si="3"/>
        <v>0</v>
      </c>
      <c r="AD16" s="15">
        <f t="shared" si="4"/>
        <v>92</v>
      </c>
      <c r="AE16" s="15" t="str">
        <f t="shared" si="5"/>
        <v>A</v>
      </c>
      <c r="AF16" s="75"/>
      <c r="AG16" s="75"/>
      <c r="AH16" s="75"/>
      <c r="AI16" s="75"/>
      <c r="AJ16" s="75"/>
      <c r="AK16" s="75"/>
      <c r="AL16" s="75"/>
    </row>
    <row r="17" spans="1:38" ht="15.5" thickTop="1" thickBot="1" x14ac:dyDescent="0.4">
      <c r="A17" s="17">
        <v>12</v>
      </c>
      <c r="B17" s="28">
        <v>13</v>
      </c>
      <c r="C17" s="18">
        <v>2019</v>
      </c>
      <c r="D17" s="19" t="s">
        <v>21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1"/>
        <v>0</v>
      </c>
      <c r="U17" s="22"/>
      <c r="V17" s="22"/>
      <c r="W17" s="15">
        <f t="shared" si="0"/>
        <v>0</v>
      </c>
      <c r="X17" s="22"/>
      <c r="Y17" s="61"/>
      <c r="Z17" s="16">
        <f t="shared" si="2"/>
        <v>0</v>
      </c>
      <c r="AA17" s="65"/>
      <c r="AB17" s="66"/>
      <c r="AC17" s="69">
        <f t="shared" si="3"/>
        <v>0</v>
      </c>
      <c r="AD17" s="15">
        <f t="shared" si="4"/>
        <v>0</v>
      </c>
      <c r="AE17" s="15" t="str">
        <f t="shared" si="5"/>
        <v>Neakt.</v>
      </c>
      <c r="AF17" s="75"/>
      <c r="AG17" s="75"/>
      <c r="AH17" s="75"/>
      <c r="AI17" s="75"/>
      <c r="AJ17" s="75"/>
      <c r="AK17" s="75"/>
      <c r="AL17" s="75"/>
    </row>
    <row r="18" spans="1:38" ht="15.5" thickTop="1" thickBot="1" x14ac:dyDescent="0.4">
      <c r="A18" s="70">
        <v>13</v>
      </c>
      <c r="B18" s="28">
        <v>15</v>
      </c>
      <c r="C18" s="18">
        <v>2019</v>
      </c>
      <c r="D18" s="19" t="s">
        <v>21</v>
      </c>
      <c r="E18" s="20"/>
      <c r="F18" s="21"/>
      <c r="G18" s="21"/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</v>
      </c>
      <c r="U18" s="22">
        <v>20.5</v>
      </c>
      <c r="V18" s="22"/>
      <c r="W18" s="15">
        <f t="shared" si="0"/>
        <v>20.5</v>
      </c>
      <c r="X18" s="22"/>
      <c r="Y18" s="61">
        <v>35</v>
      </c>
      <c r="Z18" s="16">
        <f t="shared" si="2"/>
        <v>35</v>
      </c>
      <c r="AA18" s="65"/>
      <c r="AB18" s="66"/>
      <c r="AC18" s="69">
        <f t="shared" si="3"/>
        <v>0</v>
      </c>
      <c r="AD18" s="15">
        <f t="shared" si="4"/>
        <v>55.5</v>
      </c>
      <c r="AE18" s="15" t="str">
        <f t="shared" si="5"/>
        <v>E</v>
      </c>
      <c r="AF18" s="75"/>
      <c r="AG18" s="75"/>
      <c r="AH18" s="75"/>
      <c r="AI18" s="75"/>
      <c r="AJ18" s="75"/>
      <c r="AK18" s="75"/>
      <c r="AL18" s="75"/>
    </row>
    <row r="19" spans="1:38" ht="15.5" thickTop="1" thickBot="1" x14ac:dyDescent="0.4">
      <c r="A19" s="30">
        <v>14</v>
      </c>
      <c r="B19" s="28">
        <v>16</v>
      </c>
      <c r="C19" s="18">
        <v>2019</v>
      </c>
      <c r="D19" s="19" t="s">
        <v>21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1"/>
        <v>0</v>
      </c>
      <c r="U19" s="22">
        <v>25</v>
      </c>
      <c r="V19" s="22"/>
      <c r="W19" s="15">
        <f t="shared" si="0"/>
        <v>25</v>
      </c>
      <c r="X19" s="22">
        <v>20</v>
      </c>
      <c r="Y19" s="61">
        <v>40</v>
      </c>
      <c r="Z19" s="16">
        <f t="shared" si="2"/>
        <v>40</v>
      </c>
      <c r="AA19" s="65"/>
      <c r="AB19" s="66"/>
      <c r="AC19" s="69">
        <f t="shared" si="3"/>
        <v>0</v>
      </c>
      <c r="AD19" s="15">
        <f t="shared" si="4"/>
        <v>65</v>
      </c>
      <c r="AE19" s="15" t="str">
        <f t="shared" si="5"/>
        <v>D</v>
      </c>
      <c r="AF19" s="75" t="s">
        <v>40</v>
      </c>
      <c r="AG19" s="75"/>
      <c r="AH19" s="75"/>
      <c r="AI19" s="75"/>
      <c r="AJ19" s="75"/>
      <c r="AK19" s="75"/>
      <c r="AL19" s="75"/>
    </row>
    <row r="20" spans="1:38" ht="15.5" thickTop="1" thickBot="1" x14ac:dyDescent="0.4">
      <c r="A20" s="30">
        <v>15</v>
      </c>
      <c r="B20" s="28">
        <v>17</v>
      </c>
      <c r="C20" s="18">
        <v>2019</v>
      </c>
      <c r="D20" s="19" t="s">
        <v>21</v>
      </c>
      <c r="E20" s="20"/>
      <c r="F20" s="21">
        <v>1</v>
      </c>
      <c r="G20" s="21"/>
      <c r="H20" s="21"/>
      <c r="I20" s="21">
        <v>1</v>
      </c>
      <c r="J20" s="21"/>
      <c r="K20" s="33"/>
      <c r="L20" s="21">
        <v>1</v>
      </c>
      <c r="M20" s="21">
        <v>1</v>
      </c>
      <c r="N20" s="21"/>
      <c r="O20" s="21">
        <v>1</v>
      </c>
      <c r="P20" s="21">
        <v>1</v>
      </c>
      <c r="Q20" s="21"/>
      <c r="R20" s="21"/>
      <c r="S20" s="35"/>
      <c r="T20" s="15">
        <f t="shared" si="1"/>
        <v>6</v>
      </c>
      <c r="U20" s="22">
        <v>36</v>
      </c>
      <c r="V20" s="22"/>
      <c r="W20" s="15">
        <f t="shared" si="0"/>
        <v>42</v>
      </c>
      <c r="X20" s="22">
        <v>48</v>
      </c>
      <c r="Y20" s="61"/>
      <c r="Z20" s="16">
        <f t="shared" si="2"/>
        <v>48</v>
      </c>
      <c r="AA20" s="65"/>
      <c r="AB20" s="66"/>
      <c r="AC20" s="69">
        <f t="shared" si="3"/>
        <v>0</v>
      </c>
      <c r="AD20" s="15">
        <f t="shared" si="4"/>
        <v>90</v>
      </c>
      <c r="AE20" s="15" t="str">
        <f t="shared" si="5"/>
        <v>A</v>
      </c>
      <c r="AF20" s="75"/>
      <c r="AG20" s="75"/>
      <c r="AH20" s="75"/>
      <c r="AI20" s="75"/>
      <c r="AJ20" s="75"/>
      <c r="AK20" s="75"/>
      <c r="AL20" s="75"/>
    </row>
    <row r="21" spans="1:38" ht="15.5" thickTop="1" thickBot="1" x14ac:dyDescent="0.4">
      <c r="A21" s="30">
        <v>16</v>
      </c>
      <c r="B21" s="28">
        <v>18</v>
      </c>
      <c r="C21" s="18">
        <v>2019</v>
      </c>
      <c r="D21" s="19" t="s">
        <v>21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1"/>
        <v>0</v>
      </c>
      <c r="U21" s="22">
        <v>12</v>
      </c>
      <c r="V21" s="22">
        <v>21</v>
      </c>
      <c r="W21" s="15">
        <f t="shared" si="0"/>
        <v>21</v>
      </c>
      <c r="X21" s="22">
        <v>20</v>
      </c>
      <c r="Y21" s="61">
        <v>40</v>
      </c>
      <c r="Z21" s="16">
        <f t="shared" si="2"/>
        <v>40</v>
      </c>
      <c r="AA21" s="65"/>
      <c r="AB21" s="66"/>
      <c r="AC21" s="69">
        <f t="shared" si="3"/>
        <v>0</v>
      </c>
      <c r="AD21" s="15">
        <f t="shared" si="4"/>
        <v>61</v>
      </c>
      <c r="AE21" s="15" t="str">
        <f t="shared" si="5"/>
        <v>D</v>
      </c>
      <c r="AF21" s="75"/>
      <c r="AG21" s="75"/>
      <c r="AH21" s="75"/>
      <c r="AI21" s="75"/>
      <c r="AJ21" s="75"/>
      <c r="AK21" s="75"/>
      <c r="AL21" s="75"/>
    </row>
    <row r="22" spans="1:38" ht="15.5" thickTop="1" thickBot="1" x14ac:dyDescent="0.4">
      <c r="A22" s="30">
        <v>17</v>
      </c>
      <c r="B22" s="28">
        <v>19</v>
      </c>
      <c r="C22" s="18">
        <v>2019</v>
      </c>
      <c r="D22" s="19" t="s">
        <v>21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19</v>
      </c>
      <c r="W22" s="15">
        <f t="shared" si="0"/>
        <v>19</v>
      </c>
      <c r="X22" s="22"/>
      <c r="Y22" s="61">
        <v>45</v>
      </c>
      <c r="Z22" s="16">
        <f t="shared" si="2"/>
        <v>45</v>
      </c>
      <c r="AA22" s="65"/>
      <c r="AB22" s="66"/>
      <c r="AC22" s="69">
        <f t="shared" si="3"/>
        <v>0</v>
      </c>
      <c r="AD22" s="15">
        <f t="shared" si="4"/>
        <v>64</v>
      </c>
      <c r="AE22" s="15" t="str">
        <f t="shared" si="5"/>
        <v>D</v>
      </c>
      <c r="AF22" s="75"/>
      <c r="AG22" s="75"/>
      <c r="AH22" s="75"/>
      <c r="AI22" s="75"/>
      <c r="AJ22" s="75"/>
      <c r="AK22" s="75"/>
      <c r="AL22" s="75"/>
    </row>
    <row r="23" spans="1:38" ht="15.5" thickTop="1" thickBot="1" x14ac:dyDescent="0.4">
      <c r="A23" s="17">
        <v>18</v>
      </c>
      <c r="B23" s="28">
        <v>20</v>
      </c>
      <c r="C23" s="18">
        <v>2019</v>
      </c>
      <c r="D23" s="19" t="s">
        <v>21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>
        <v>1</v>
      </c>
      <c r="M23" s="21"/>
      <c r="N23" s="21">
        <v>1</v>
      </c>
      <c r="O23" s="21">
        <v>1</v>
      </c>
      <c r="P23" s="21">
        <v>1</v>
      </c>
      <c r="Q23" s="21"/>
      <c r="R23" s="21"/>
      <c r="S23" s="35"/>
      <c r="T23" s="15">
        <f t="shared" si="1"/>
        <v>9</v>
      </c>
      <c r="U23" s="22">
        <v>37</v>
      </c>
      <c r="V23" s="22"/>
      <c r="W23" s="15">
        <f t="shared" si="0"/>
        <v>46</v>
      </c>
      <c r="X23" s="22">
        <v>45</v>
      </c>
      <c r="Y23" s="61"/>
      <c r="Z23" s="16">
        <f t="shared" si="2"/>
        <v>45</v>
      </c>
      <c r="AA23" s="65"/>
      <c r="AB23" s="66"/>
      <c r="AC23" s="69">
        <f t="shared" si="3"/>
        <v>0</v>
      </c>
      <c r="AD23" s="15">
        <f t="shared" si="4"/>
        <v>91</v>
      </c>
      <c r="AE23" s="15" t="str">
        <f t="shared" si="5"/>
        <v>A</v>
      </c>
      <c r="AF23" s="75"/>
      <c r="AG23" s="75"/>
      <c r="AH23" s="75"/>
      <c r="AI23" s="75"/>
      <c r="AJ23" s="75"/>
      <c r="AK23" s="75"/>
      <c r="AL23" s="75"/>
    </row>
    <row r="24" spans="1:38" ht="15.5" thickTop="1" thickBot="1" x14ac:dyDescent="0.4">
      <c r="A24" s="30">
        <v>19</v>
      </c>
      <c r="B24" s="28">
        <v>21</v>
      </c>
      <c r="C24" s="18">
        <v>2019</v>
      </c>
      <c r="D24" s="19" t="s">
        <v>21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22</v>
      </c>
      <c r="V24" s="22"/>
      <c r="W24" s="15">
        <f t="shared" si="0"/>
        <v>22</v>
      </c>
      <c r="X24" s="22">
        <v>10</v>
      </c>
      <c r="Y24" s="61">
        <v>30</v>
      </c>
      <c r="Z24" s="16">
        <f t="shared" si="2"/>
        <v>30</v>
      </c>
      <c r="AA24" s="65"/>
      <c r="AB24" s="66"/>
      <c r="AC24" s="69">
        <f t="shared" si="3"/>
        <v>0</v>
      </c>
      <c r="AD24" s="15">
        <f t="shared" si="4"/>
        <v>52</v>
      </c>
      <c r="AE24" s="15" t="str">
        <f t="shared" si="5"/>
        <v>E</v>
      </c>
      <c r="AF24" s="75"/>
      <c r="AG24" s="75"/>
      <c r="AH24" s="75"/>
      <c r="AI24" s="75"/>
      <c r="AJ24" s="75"/>
      <c r="AK24" s="75"/>
      <c r="AL24" s="75"/>
    </row>
    <row r="25" spans="1:38" ht="15.5" thickTop="1" thickBot="1" x14ac:dyDescent="0.4">
      <c r="A25" s="30">
        <v>20</v>
      </c>
      <c r="B25" s="28">
        <v>24</v>
      </c>
      <c r="C25" s="18">
        <v>2019</v>
      </c>
      <c r="D25" s="19" t="s">
        <v>21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8</v>
      </c>
      <c r="V25" s="22">
        <v>8</v>
      </c>
      <c r="W25" s="15">
        <f t="shared" si="0"/>
        <v>8</v>
      </c>
      <c r="X25" s="22">
        <v>20</v>
      </c>
      <c r="Y25" s="61">
        <v>45</v>
      </c>
      <c r="Z25" s="16">
        <f t="shared" si="2"/>
        <v>45</v>
      </c>
      <c r="AA25" s="65"/>
      <c r="AB25" s="66"/>
      <c r="AC25" s="69">
        <f t="shared" si="3"/>
        <v>0</v>
      </c>
      <c r="AD25" s="15">
        <f t="shared" si="4"/>
        <v>53</v>
      </c>
      <c r="AE25" s="15" t="str">
        <f t="shared" si="5"/>
        <v>E</v>
      </c>
      <c r="AF25" s="75"/>
      <c r="AG25" s="75"/>
      <c r="AH25" s="75"/>
      <c r="AI25" s="75"/>
      <c r="AJ25" s="75"/>
      <c r="AK25" s="75"/>
      <c r="AL25" s="75"/>
    </row>
    <row r="26" spans="1:38" ht="15.5" thickTop="1" thickBot="1" x14ac:dyDescent="0.4">
      <c r="A26" s="30">
        <v>21</v>
      </c>
      <c r="B26" s="28">
        <v>25</v>
      </c>
      <c r="C26" s="18">
        <v>2019</v>
      </c>
      <c r="D26" s="19" t="s">
        <v>21</v>
      </c>
      <c r="E26" s="20"/>
      <c r="F26" s="21">
        <v>1</v>
      </c>
      <c r="G26" s="21">
        <v>1</v>
      </c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2</v>
      </c>
      <c r="U26" s="22">
        <v>22</v>
      </c>
      <c r="V26" s="22"/>
      <c r="W26" s="15">
        <f t="shared" si="0"/>
        <v>24</v>
      </c>
      <c r="X26" s="22"/>
      <c r="Y26" s="61"/>
      <c r="Z26" s="16">
        <f t="shared" si="2"/>
        <v>0</v>
      </c>
      <c r="AA26" s="65">
        <v>26</v>
      </c>
      <c r="AB26" s="66"/>
      <c r="AC26" s="69">
        <f t="shared" si="3"/>
        <v>26</v>
      </c>
      <c r="AD26" s="15">
        <f t="shared" si="4"/>
        <v>50</v>
      </c>
      <c r="AE26" s="15" t="str">
        <f t="shared" si="5"/>
        <v>E</v>
      </c>
      <c r="AF26" s="75"/>
      <c r="AG26" s="75"/>
      <c r="AH26" s="75"/>
      <c r="AI26" s="75"/>
      <c r="AJ26" s="75"/>
      <c r="AK26" s="75"/>
      <c r="AL26" s="75"/>
    </row>
    <row r="27" spans="1:38" ht="15.5" thickTop="1" thickBot="1" x14ac:dyDescent="0.4">
      <c r="A27" s="30">
        <v>22</v>
      </c>
      <c r="B27" s="28">
        <v>26</v>
      </c>
      <c r="C27" s="18">
        <v>2019</v>
      </c>
      <c r="D27" s="19" t="s">
        <v>21</v>
      </c>
      <c r="E27" s="20"/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33"/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/>
      <c r="R27" s="21"/>
      <c r="S27" s="35"/>
      <c r="T27" s="15">
        <f t="shared" si="1"/>
        <v>10</v>
      </c>
      <c r="U27" s="22">
        <v>39</v>
      </c>
      <c r="V27" s="22"/>
      <c r="W27" s="15">
        <f t="shared" si="0"/>
        <v>49</v>
      </c>
      <c r="X27" s="22">
        <v>42</v>
      </c>
      <c r="Y27" s="61"/>
      <c r="Z27" s="16">
        <f t="shared" si="2"/>
        <v>42</v>
      </c>
      <c r="AA27" s="65"/>
      <c r="AB27" s="66"/>
      <c r="AC27" s="69">
        <f t="shared" si="3"/>
        <v>0</v>
      </c>
      <c r="AD27" s="15">
        <f t="shared" si="4"/>
        <v>91</v>
      </c>
      <c r="AE27" s="15" t="str">
        <f t="shared" si="5"/>
        <v>A</v>
      </c>
      <c r="AF27" s="75"/>
      <c r="AG27" s="75"/>
      <c r="AH27" s="75"/>
      <c r="AI27" s="75"/>
      <c r="AJ27" s="75"/>
      <c r="AK27" s="75"/>
      <c r="AL27" s="75"/>
    </row>
    <row r="28" spans="1:38" ht="15.5" thickTop="1" thickBot="1" x14ac:dyDescent="0.4">
      <c r="A28" s="17">
        <v>23</v>
      </c>
      <c r="B28" s="28">
        <v>28</v>
      </c>
      <c r="C28" s="18">
        <v>2019</v>
      </c>
      <c r="D28" s="19" t="s">
        <v>21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27</v>
      </c>
      <c r="V28" s="22"/>
      <c r="W28" s="15">
        <f t="shared" si="0"/>
        <v>27</v>
      </c>
      <c r="X28" s="22"/>
      <c r="Y28" s="61">
        <v>45</v>
      </c>
      <c r="Z28" s="16">
        <f t="shared" si="2"/>
        <v>45</v>
      </c>
      <c r="AA28" s="65"/>
      <c r="AB28" s="66"/>
      <c r="AC28" s="69">
        <f t="shared" si="3"/>
        <v>0</v>
      </c>
      <c r="AD28" s="15">
        <f t="shared" si="4"/>
        <v>72</v>
      </c>
      <c r="AE28" s="15" t="str">
        <f t="shared" si="5"/>
        <v>C</v>
      </c>
      <c r="AF28" s="75"/>
      <c r="AG28" s="75"/>
      <c r="AH28" s="75"/>
      <c r="AI28" s="75"/>
      <c r="AJ28" s="75"/>
      <c r="AK28" s="75"/>
      <c r="AL28" s="75"/>
    </row>
    <row r="29" spans="1:38" ht="15.5" thickTop="1" thickBot="1" x14ac:dyDescent="0.4">
      <c r="A29" s="30">
        <v>24</v>
      </c>
      <c r="B29" s="28">
        <v>29</v>
      </c>
      <c r="C29" s="18">
        <v>2019</v>
      </c>
      <c r="D29" s="19" t="s">
        <v>21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/>
      <c r="V29" s="22"/>
      <c r="W29" s="15">
        <f t="shared" si="0"/>
        <v>0</v>
      </c>
      <c r="X29" s="22"/>
      <c r="Y29" s="61"/>
      <c r="Z29" s="16">
        <f t="shared" si="2"/>
        <v>0</v>
      </c>
      <c r="AA29" s="65"/>
      <c r="AB29" s="66"/>
      <c r="AC29" s="69">
        <f t="shared" si="3"/>
        <v>0</v>
      </c>
      <c r="AD29" s="15">
        <f t="shared" si="4"/>
        <v>0</v>
      </c>
      <c r="AE29" s="15" t="str">
        <f t="shared" si="5"/>
        <v>Neakt.</v>
      </c>
      <c r="AF29" s="75"/>
      <c r="AG29" s="75"/>
      <c r="AH29" s="75"/>
      <c r="AI29" s="75"/>
      <c r="AJ29" s="75"/>
      <c r="AK29" s="75"/>
      <c r="AL29" s="75"/>
    </row>
    <row r="30" spans="1:38" ht="15.5" thickTop="1" thickBot="1" x14ac:dyDescent="0.4">
      <c r="A30" s="30">
        <v>25</v>
      </c>
      <c r="B30" s="28">
        <v>32</v>
      </c>
      <c r="C30" s="18">
        <v>2019</v>
      </c>
      <c r="D30" s="19" t="s">
        <v>21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10</v>
      </c>
      <c r="V30" s="22">
        <v>8</v>
      </c>
      <c r="W30" s="15">
        <f t="shared" si="0"/>
        <v>8</v>
      </c>
      <c r="X30" s="22"/>
      <c r="Y30" s="61"/>
      <c r="Z30" s="16">
        <f t="shared" si="2"/>
        <v>0</v>
      </c>
      <c r="AA30" s="65"/>
      <c r="AB30" s="66"/>
      <c r="AC30" s="69">
        <f t="shared" si="3"/>
        <v>0</v>
      </c>
      <c r="AD30" s="15">
        <f t="shared" si="4"/>
        <v>8</v>
      </c>
      <c r="AE30" s="15" t="str">
        <f t="shared" si="5"/>
        <v>F</v>
      </c>
      <c r="AF30" s="75"/>
      <c r="AG30" s="75"/>
      <c r="AH30" s="75"/>
      <c r="AI30" s="75"/>
      <c r="AJ30" s="75"/>
      <c r="AK30" s="75"/>
      <c r="AL30" s="75"/>
    </row>
    <row r="31" spans="1:38" ht="15.5" thickTop="1" thickBot="1" x14ac:dyDescent="0.4">
      <c r="A31" s="30">
        <v>26</v>
      </c>
      <c r="B31" s="28">
        <v>33</v>
      </c>
      <c r="C31" s="18">
        <v>2019</v>
      </c>
      <c r="D31" s="19" t="s">
        <v>21</v>
      </c>
      <c r="E31" s="20"/>
      <c r="F31" s="21">
        <v>1</v>
      </c>
      <c r="G31" s="21"/>
      <c r="H31" s="21"/>
      <c r="I31" s="21"/>
      <c r="J31" s="21">
        <v>1</v>
      </c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2</v>
      </c>
      <c r="U31" s="22">
        <v>34</v>
      </c>
      <c r="V31" s="22"/>
      <c r="W31" s="15">
        <f t="shared" si="0"/>
        <v>36</v>
      </c>
      <c r="X31" s="22">
        <v>35</v>
      </c>
      <c r="Y31" s="61"/>
      <c r="Z31" s="16">
        <f t="shared" si="2"/>
        <v>35</v>
      </c>
      <c r="AA31" s="65"/>
      <c r="AB31" s="66"/>
      <c r="AC31" s="69">
        <f t="shared" si="3"/>
        <v>0</v>
      </c>
      <c r="AD31" s="15">
        <f t="shared" si="4"/>
        <v>71</v>
      </c>
      <c r="AE31" s="15" t="str">
        <f t="shared" si="5"/>
        <v>C</v>
      </c>
      <c r="AF31" s="75"/>
      <c r="AG31" s="75"/>
      <c r="AH31" s="75"/>
      <c r="AI31" s="75"/>
      <c r="AJ31" s="75"/>
      <c r="AK31" s="75"/>
      <c r="AL31" s="75"/>
    </row>
    <row r="32" spans="1:38" ht="15.5" thickTop="1" thickBot="1" x14ac:dyDescent="0.4">
      <c r="A32" s="30">
        <v>27</v>
      </c>
      <c r="B32" s="28">
        <v>34</v>
      </c>
      <c r="C32" s="18">
        <v>2019</v>
      </c>
      <c r="D32" s="19" t="s">
        <v>21</v>
      </c>
      <c r="E32" s="20"/>
      <c r="F32" s="21"/>
      <c r="G32" s="21"/>
      <c r="H32" s="21"/>
      <c r="I32" s="21"/>
      <c r="J32" s="21"/>
      <c r="K32" s="33"/>
      <c r="L32" s="21">
        <v>1</v>
      </c>
      <c r="M32" s="21">
        <v>1</v>
      </c>
      <c r="N32" s="21"/>
      <c r="O32" s="21"/>
      <c r="P32" s="21"/>
      <c r="Q32" s="21"/>
      <c r="R32" s="21"/>
      <c r="S32" s="35"/>
      <c r="T32" s="15">
        <f t="shared" si="1"/>
        <v>2</v>
      </c>
      <c r="U32" s="22">
        <v>31</v>
      </c>
      <c r="V32" s="22"/>
      <c r="W32" s="15">
        <f t="shared" si="0"/>
        <v>33</v>
      </c>
      <c r="X32" s="22">
        <v>15</v>
      </c>
      <c r="Y32" s="61">
        <v>40</v>
      </c>
      <c r="Z32" s="16">
        <f t="shared" si="2"/>
        <v>40</v>
      </c>
      <c r="AA32" s="65"/>
      <c r="AB32" s="66"/>
      <c r="AC32" s="69">
        <f t="shared" si="3"/>
        <v>0</v>
      </c>
      <c r="AD32" s="15">
        <f t="shared" si="4"/>
        <v>73</v>
      </c>
      <c r="AE32" s="15" t="str">
        <f t="shared" si="5"/>
        <v>C</v>
      </c>
      <c r="AF32" s="75" t="s">
        <v>40</v>
      </c>
      <c r="AG32" s="75"/>
      <c r="AH32" s="75"/>
      <c r="AI32" s="75"/>
      <c r="AJ32" s="75"/>
      <c r="AK32" s="75"/>
      <c r="AL32" s="75"/>
    </row>
    <row r="33" spans="1:38" ht="15.5" thickTop="1" thickBot="1" x14ac:dyDescent="0.4">
      <c r="A33" s="17">
        <v>28</v>
      </c>
      <c r="B33" s="28">
        <v>34</v>
      </c>
      <c r="C33" s="18">
        <v>2019</v>
      </c>
      <c r="D33" s="19" t="s">
        <v>21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/>
      <c r="W33" s="15">
        <f t="shared" si="0"/>
        <v>0</v>
      </c>
      <c r="X33" s="22"/>
      <c r="Y33" s="61"/>
      <c r="Z33" s="16">
        <f t="shared" si="2"/>
        <v>0</v>
      </c>
      <c r="AA33" s="65"/>
      <c r="AB33" s="66"/>
      <c r="AC33" s="69">
        <f t="shared" si="3"/>
        <v>0</v>
      </c>
      <c r="AD33" s="15">
        <f t="shared" si="4"/>
        <v>0</v>
      </c>
      <c r="AE33" s="15" t="str">
        <f t="shared" si="5"/>
        <v>Neakt.</v>
      </c>
      <c r="AF33" s="75"/>
      <c r="AG33" s="75"/>
      <c r="AH33" s="75"/>
      <c r="AI33" s="75"/>
      <c r="AJ33" s="75"/>
      <c r="AK33" s="75"/>
      <c r="AL33" s="75"/>
    </row>
    <row r="34" spans="1:38" ht="15.5" thickTop="1" thickBot="1" x14ac:dyDescent="0.4">
      <c r="A34" s="30">
        <v>29</v>
      </c>
      <c r="B34" s="28">
        <v>43</v>
      </c>
      <c r="C34" s="18">
        <v>2019</v>
      </c>
      <c r="D34" s="19" t="s">
        <v>21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>
        <v>8.5</v>
      </c>
      <c r="V34" s="22"/>
      <c r="W34" s="15">
        <f t="shared" si="0"/>
        <v>8.5</v>
      </c>
      <c r="X34" s="22">
        <v>0</v>
      </c>
      <c r="Y34" s="61">
        <v>25</v>
      </c>
      <c r="Z34" s="16">
        <f t="shared" si="2"/>
        <v>25</v>
      </c>
      <c r="AA34" s="65">
        <v>7</v>
      </c>
      <c r="AB34" s="66"/>
      <c r="AC34" s="69">
        <f t="shared" si="3"/>
        <v>7</v>
      </c>
      <c r="AD34" s="15">
        <f t="shared" si="4"/>
        <v>15.5</v>
      </c>
      <c r="AE34" s="15" t="str">
        <f t="shared" si="5"/>
        <v>F</v>
      </c>
      <c r="AF34" s="75"/>
      <c r="AG34" s="75"/>
      <c r="AH34" s="75"/>
      <c r="AI34" s="75"/>
      <c r="AJ34" s="75"/>
      <c r="AK34" s="75"/>
      <c r="AL34" s="75"/>
    </row>
    <row r="35" spans="1:38" ht="15.5" thickTop="1" thickBot="1" x14ac:dyDescent="0.4">
      <c r="A35" s="30">
        <v>30</v>
      </c>
      <c r="B35" s="28">
        <v>47</v>
      </c>
      <c r="C35" s="18">
        <v>2019</v>
      </c>
      <c r="D35" s="19" t="s">
        <v>21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/>
      <c r="V35" s="22">
        <v>22</v>
      </c>
      <c r="W35" s="15">
        <f t="shared" si="0"/>
        <v>22</v>
      </c>
      <c r="X35" s="22">
        <v>25</v>
      </c>
      <c r="Y35" s="61">
        <v>40</v>
      </c>
      <c r="Z35" s="16">
        <f t="shared" si="2"/>
        <v>40</v>
      </c>
      <c r="AA35" s="65"/>
      <c r="AB35" s="66"/>
      <c r="AC35" s="69">
        <f t="shared" si="3"/>
        <v>0</v>
      </c>
      <c r="AD35" s="15">
        <f t="shared" si="4"/>
        <v>62</v>
      </c>
      <c r="AE35" s="15" t="str">
        <f t="shared" si="5"/>
        <v>D</v>
      </c>
      <c r="AF35" s="75" t="s">
        <v>41</v>
      </c>
      <c r="AG35" s="75"/>
      <c r="AH35" s="75"/>
      <c r="AI35" s="75"/>
      <c r="AJ35" s="75"/>
      <c r="AK35" s="75"/>
      <c r="AL35" s="75"/>
    </row>
    <row r="36" spans="1:38" ht="15.5" thickTop="1" thickBot="1" x14ac:dyDescent="0.4">
      <c r="A36" s="30">
        <v>31</v>
      </c>
      <c r="B36" s="28">
        <v>48</v>
      </c>
      <c r="C36" s="18">
        <v>2019</v>
      </c>
      <c r="D36" s="19" t="s">
        <v>21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>
        <v>24</v>
      </c>
      <c r="V36" s="22"/>
      <c r="W36" s="15">
        <f t="shared" si="0"/>
        <v>24</v>
      </c>
      <c r="X36" s="22"/>
      <c r="Y36" s="61">
        <v>30</v>
      </c>
      <c r="Z36" s="16">
        <f t="shared" si="2"/>
        <v>30</v>
      </c>
      <c r="AA36" s="65"/>
      <c r="AB36" s="66"/>
      <c r="AC36" s="69">
        <f t="shared" si="3"/>
        <v>0</v>
      </c>
      <c r="AD36" s="15">
        <f t="shared" si="4"/>
        <v>54</v>
      </c>
      <c r="AE36" s="15" t="str">
        <f t="shared" si="5"/>
        <v>E</v>
      </c>
      <c r="AF36" s="75"/>
      <c r="AG36" s="75"/>
      <c r="AH36" s="75"/>
      <c r="AI36" s="75"/>
      <c r="AJ36" s="75"/>
      <c r="AK36" s="75"/>
      <c r="AL36" s="75"/>
    </row>
    <row r="37" spans="1:38" ht="15.5" thickTop="1" thickBot="1" x14ac:dyDescent="0.4">
      <c r="A37" s="30">
        <v>32</v>
      </c>
      <c r="B37" s="28">
        <v>49</v>
      </c>
      <c r="C37" s="18">
        <v>2019</v>
      </c>
      <c r="D37" s="19" t="s">
        <v>21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1"/>
        <v>0</v>
      </c>
      <c r="U37" s="22">
        <v>31</v>
      </c>
      <c r="V37" s="22"/>
      <c r="W37" s="15">
        <f t="shared" si="0"/>
        <v>31</v>
      </c>
      <c r="X37" s="22">
        <v>30</v>
      </c>
      <c r="Y37" s="61"/>
      <c r="Z37" s="16">
        <f t="shared" si="2"/>
        <v>30</v>
      </c>
      <c r="AA37" s="65"/>
      <c r="AB37" s="66"/>
      <c r="AC37" s="69">
        <f t="shared" si="3"/>
        <v>0</v>
      </c>
      <c r="AD37" s="15">
        <f t="shared" si="4"/>
        <v>61</v>
      </c>
      <c r="AE37" s="15" t="str">
        <f t="shared" si="5"/>
        <v>D</v>
      </c>
      <c r="AF37" s="75"/>
      <c r="AG37" s="75"/>
      <c r="AH37" s="75"/>
      <c r="AI37" s="75"/>
      <c r="AJ37" s="75"/>
      <c r="AK37" s="75"/>
      <c r="AL37" s="75"/>
    </row>
    <row r="38" spans="1:38" ht="15.5" thickTop="1" thickBot="1" x14ac:dyDescent="0.4">
      <c r="A38" s="30">
        <v>33</v>
      </c>
      <c r="B38" s="28">
        <v>50</v>
      </c>
      <c r="C38" s="18">
        <v>2019</v>
      </c>
      <c r="D38" s="19" t="s">
        <v>21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1"/>
        <v>0</v>
      </c>
      <c r="U38" s="22">
        <v>28</v>
      </c>
      <c r="V38" s="22"/>
      <c r="W38" s="15">
        <f t="shared" si="0"/>
        <v>28</v>
      </c>
      <c r="X38" s="22"/>
      <c r="Y38" s="61">
        <v>20</v>
      </c>
      <c r="Z38" s="16">
        <f t="shared" si="2"/>
        <v>20</v>
      </c>
      <c r="AA38" s="65"/>
      <c r="AB38" s="66"/>
      <c r="AC38" s="69">
        <f t="shared" si="3"/>
        <v>0</v>
      </c>
      <c r="AD38" s="15">
        <f t="shared" si="4"/>
        <v>48</v>
      </c>
      <c r="AE38" s="15" t="str">
        <f t="shared" si="5"/>
        <v>F</v>
      </c>
      <c r="AF38" s="75"/>
      <c r="AG38" s="75"/>
      <c r="AH38" s="75"/>
      <c r="AI38" s="75"/>
      <c r="AJ38" s="75"/>
      <c r="AK38" s="75"/>
      <c r="AL38" s="75"/>
    </row>
    <row r="39" spans="1:38" ht="15.5" thickTop="1" thickBot="1" x14ac:dyDescent="0.4">
      <c r="A39" s="30">
        <v>34</v>
      </c>
      <c r="B39" s="28">
        <v>59</v>
      </c>
      <c r="C39" s="18">
        <v>2019</v>
      </c>
      <c r="D39" s="19" t="s">
        <v>21</v>
      </c>
      <c r="E39" s="20"/>
      <c r="F39" s="21"/>
      <c r="G39" s="21"/>
      <c r="H39" s="21"/>
      <c r="I39" s="21"/>
      <c r="J39" s="21"/>
      <c r="K39" s="33"/>
      <c r="L39" s="21"/>
      <c r="M39" s="21"/>
      <c r="N39" s="21"/>
      <c r="O39" s="21"/>
      <c r="P39" s="21"/>
      <c r="Q39" s="21"/>
      <c r="R39" s="21"/>
      <c r="S39" s="35"/>
      <c r="T39" s="15">
        <f t="shared" si="1"/>
        <v>0</v>
      </c>
      <c r="U39" s="22">
        <v>24</v>
      </c>
      <c r="V39" s="22"/>
      <c r="W39" s="15">
        <f t="shared" si="0"/>
        <v>24</v>
      </c>
      <c r="X39" s="22"/>
      <c r="Y39" s="61">
        <v>50</v>
      </c>
      <c r="Z39" s="16">
        <f t="shared" si="2"/>
        <v>50</v>
      </c>
      <c r="AA39" s="65"/>
      <c r="AB39" s="66"/>
      <c r="AC39" s="69">
        <f t="shared" si="3"/>
        <v>0</v>
      </c>
      <c r="AD39" s="15">
        <f t="shared" si="4"/>
        <v>74</v>
      </c>
      <c r="AE39" s="15" t="str">
        <f t="shared" si="5"/>
        <v>C</v>
      </c>
      <c r="AF39" s="75"/>
      <c r="AG39" s="75"/>
      <c r="AH39" s="75"/>
      <c r="AI39" s="75"/>
      <c r="AJ39" s="75"/>
      <c r="AK39" s="75"/>
      <c r="AL39" s="75"/>
    </row>
    <row r="40" spans="1:38" ht="15.5" thickTop="1" thickBot="1" x14ac:dyDescent="0.4">
      <c r="A40" s="30">
        <v>35</v>
      </c>
      <c r="B40" s="28">
        <v>2</v>
      </c>
      <c r="C40" s="18">
        <v>2018</v>
      </c>
      <c r="D40" s="19" t="s">
        <v>21</v>
      </c>
      <c r="E40" s="20"/>
      <c r="F40" s="21">
        <v>1</v>
      </c>
      <c r="G40" s="21">
        <v>1</v>
      </c>
      <c r="H40" s="21">
        <v>1</v>
      </c>
      <c r="I40" s="21"/>
      <c r="J40" s="21"/>
      <c r="K40" s="33"/>
      <c r="L40" s="21"/>
      <c r="M40" s="21"/>
      <c r="N40" s="21"/>
      <c r="O40" s="21"/>
      <c r="P40" s="21"/>
      <c r="Q40" s="21"/>
      <c r="R40" s="21"/>
      <c r="S40" s="35"/>
      <c r="T40" s="15">
        <f t="shared" si="1"/>
        <v>3</v>
      </c>
      <c r="U40" s="22"/>
      <c r="V40" s="22"/>
      <c r="W40" s="15">
        <f t="shared" si="0"/>
        <v>3</v>
      </c>
      <c r="X40" s="22"/>
      <c r="Y40" s="61"/>
      <c r="Z40" s="16">
        <f t="shared" si="2"/>
        <v>0</v>
      </c>
      <c r="AA40" s="65"/>
      <c r="AB40" s="66"/>
      <c r="AC40" s="69">
        <f t="shared" si="3"/>
        <v>0</v>
      </c>
      <c r="AD40" s="15">
        <f t="shared" si="4"/>
        <v>3</v>
      </c>
      <c r="AE40" s="15" t="str">
        <f t="shared" si="5"/>
        <v>F</v>
      </c>
      <c r="AF40" s="75"/>
      <c r="AG40" s="75"/>
      <c r="AH40" s="75"/>
      <c r="AI40" s="75"/>
      <c r="AJ40" s="75"/>
      <c r="AK40" s="75"/>
      <c r="AL40" s="75"/>
    </row>
    <row r="41" spans="1:38" ht="15.5" thickTop="1" thickBot="1" x14ac:dyDescent="0.4">
      <c r="A41" s="30">
        <v>36</v>
      </c>
      <c r="B41" s="28">
        <v>12</v>
      </c>
      <c r="C41" s="18">
        <v>2018</v>
      </c>
      <c r="D41" s="19" t="s">
        <v>21</v>
      </c>
      <c r="E41" s="20"/>
      <c r="F41" s="21"/>
      <c r="G41" s="21"/>
      <c r="H41" s="21"/>
      <c r="I41" s="21"/>
      <c r="J41" s="21"/>
      <c r="K41" s="33"/>
      <c r="L41" s="21"/>
      <c r="M41" s="21"/>
      <c r="N41" s="21"/>
      <c r="O41" s="21"/>
      <c r="P41" s="21"/>
      <c r="Q41" s="21"/>
      <c r="R41" s="21"/>
      <c r="S41" s="35"/>
      <c r="T41" s="15">
        <f t="shared" si="1"/>
        <v>0</v>
      </c>
      <c r="U41" s="22"/>
      <c r="V41" s="22"/>
      <c r="W41" s="15">
        <f t="shared" si="0"/>
        <v>0</v>
      </c>
      <c r="X41" s="22"/>
      <c r="Y41" s="61"/>
      <c r="Z41" s="16">
        <f t="shared" si="2"/>
        <v>0</v>
      </c>
      <c r="AA41" s="65"/>
      <c r="AB41" s="66"/>
      <c r="AC41" s="69">
        <f t="shared" si="3"/>
        <v>0</v>
      </c>
      <c r="AD41" s="15">
        <f t="shared" si="4"/>
        <v>0</v>
      </c>
      <c r="AE41" s="15" t="str">
        <f t="shared" si="5"/>
        <v>Neakt.</v>
      </c>
      <c r="AF41" s="75"/>
      <c r="AG41" s="75"/>
      <c r="AH41" s="75"/>
      <c r="AI41" s="75"/>
      <c r="AJ41" s="75"/>
      <c r="AK41" s="75"/>
      <c r="AL41" s="75"/>
    </row>
    <row r="42" spans="1:38" ht="15.5" thickTop="1" thickBot="1" x14ac:dyDescent="0.4">
      <c r="A42" s="30">
        <v>37</v>
      </c>
      <c r="B42" s="28">
        <v>23</v>
      </c>
      <c r="C42" s="18">
        <v>2018</v>
      </c>
      <c r="D42" s="19" t="s">
        <v>21</v>
      </c>
      <c r="E42" s="20"/>
      <c r="F42" s="21"/>
      <c r="G42" s="21"/>
      <c r="H42" s="21"/>
      <c r="I42" s="21"/>
      <c r="J42" s="21"/>
      <c r="K42" s="33"/>
      <c r="L42" s="21"/>
      <c r="M42" s="21"/>
      <c r="N42" s="21"/>
      <c r="O42" s="21"/>
      <c r="P42" s="21"/>
      <c r="Q42" s="21"/>
      <c r="R42" s="21"/>
      <c r="S42" s="35"/>
      <c r="T42" s="15">
        <f t="shared" si="1"/>
        <v>0</v>
      </c>
      <c r="U42" s="22">
        <v>17</v>
      </c>
      <c r="V42" s="22">
        <v>16</v>
      </c>
      <c r="W42" s="15">
        <f t="shared" si="0"/>
        <v>16</v>
      </c>
      <c r="X42" s="22">
        <v>10</v>
      </c>
      <c r="Y42" s="61">
        <v>35</v>
      </c>
      <c r="Z42" s="16">
        <f t="shared" si="2"/>
        <v>35</v>
      </c>
      <c r="AA42" s="65"/>
      <c r="AB42" s="66"/>
      <c r="AC42" s="69">
        <f t="shared" si="3"/>
        <v>0</v>
      </c>
      <c r="AD42" s="15">
        <f t="shared" si="4"/>
        <v>51</v>
      </c>
      <c r="AE42" s="15" t="str">
        <f t="shared" si="5"/>
        <v>E</v>
      </c>
      <c r="AF42" s="75"/>
      <c r="AG42" s="75"/>
      <c r="AH42" s="75"/>
      <c r="AI42" s="75"/>
      <c r="AJ42" s="75"/>
      <c r="AK42" s="75"/>
      <c r="AL42" s="75"/>
    </row>
    <row r="43" spans="1:38" ht="15.5" thickTop="1" thickBot="1" x14ac:dyDescent="0.4">
      <c r="A43" s="30">
        <v>38</v>
      </c>
      <c r="B43" s="28">
        <v>36</v>
      </c>
      <c r="C43" s="18">
        <v>2018</v>
      </c>
      <c r="D43" s="19" t="s">
        <v>21</v>
      </c>
      <c r="E43" s="20"/>
      <c r="F43" s="21"/>
      <c r="G43" s="21"/>
      <c r="H43" s="21"/>
      <c r="I43" s="21"/>
      <c r="J43" s="21"/>
      <c r="K43" s="33"/>
      <c r="L43" s="21"/>
      <c r="M43" s="21"/>
      <c r="N43" s="21"/>
      <c r="O43" s="21"/>
      <c r="P43" s="21"/>
      <c r="Q43" s="21"/>
      <c r="R43" s="21"/>
      <c r="S43" s="35"/>
      <c r="T43" s="15">
        <f t="shared" si="1"/>
        <v>0</v>
      </c>
      <c r="U43" s="22"/>
      <c r="V43" s="22"/>
      <c r="W43" s="15">
        <f t="shared" si="0"/>
        <v>0</v>
      </c>
      <c r="X43" s="22"/>
      <c r="Y43" s="61"/>
      <c r="Z43" s="16">
        <f t="shared" si="2"/>
        <v>0</v>
      </c>
      <c r="AA43" s="65"/>
      <c r="AB43" s="66"/>
      <c r="AC43" s="69">
        <f t="shared" si="3"/>
        <v>0</v>
      </c>
      <c r="AD43" s="15">
        <f t="shared" si="4"/>
        <v>0</v>
      </c>
      <c r="AE43" s="15" t="str">
        <f t="shared" si="5"/>
        <v>Neakt.</v>
      </c>
      <c r="AF43" s="75"/>
      <c r="AG43" s="75"/>
      <c r="AH43" s="75"/>
      <c r="AI43" s="75"/>
      <c r="AJ43" s="75"/>
      <c r="AK43" s="75"/>
      <c r="AL43" s="75"/>
    </row>
    <row r="44" spans="1:38" ht="15.5" thickTop="1" thickBot="1" x14ac:dyDescent="0.4">
      <c r="A44" s="76">
        <v>39</v>
      </c>
      <c r="B44" s="77">
        <v>44</v>
      </c>
      <c r="C44" s="78">
        <v>2018</v>
      </c>
      <c r="D44" s="19" t="s">
        <v>21</v>
      </c>
      <c r="E44" s="79"/>
      <c r="F44" s="80"/>
      <c r="G44" s="80"/>
      <c r="H44" s="80"/>
      <c r="I44" s="80"/>
      <c r="J44" s="80"/>
      <c r="K44" s="81"/>
      <c r="L44" s="80"/>
      <c r="M44" s="80"/>
      <c r="N44" s="80"/>
      <c r="O44" s="80"/>
      <c r="P44" s="80"/>
      <c r="Q44" s="80"/>
      <c r="R44" s="80"/>
      <c r="S44" s="82"/>
      <c r="T44" s="15">
        <f t="shared" si="1"/>
        <v>0</v>
      </c>
      <c r="U44" s="83"/>
      <c r="V44" s="83"/>
      <c r="W44" s="15">
        <f t="shared" si="0"/>
        <v>0</v>
      </c>
      <c r="X44" s="83"/>
      <c r="Y44" s="84"/>
      <c r="Z44" s="16">
        <f t="shared" si="2"/>
        <v>0</v>
      </c>
      <c r="AA44" s="85"/>
      <c r="AB44" s="86"/>
      <c r="AC44" s="69">
        <f t="shared" si="3"/>
        <v>0</v>
      </c>
      <c r="AD44" s="15">
        <f t="shared" si="4"/>
        <v>0</v>
      </c>
      <c r="AE44" s="15" t="str">
        <f t="shared" si="5"/>
        <v>Neakt.</v>
      </c>
      <c r="AF44" s="75"/>
      <c r="AG44" s="75"/>
      <c r="AH44" s="75"/>
      <c r="AI44" s="75"/>
      <c r="AJ44" s="75"/>
      <c r="AK44" s="75"/>
      <c r="AL44" s="75"/>
    </row>
    <row r="45" spans="1:38" ht="15.5" thickTop="1" thickBot="1" x14ac:dyDescent="0.4">
      <c r="A45" s="76">
        <v>40</v>
      </c>
      <c r="B45" s="77">
        <v>45</v>
      </c>
      <c r="C45" s="78">
        <v>2018</v>
      </c>
      <c r="D45" s="19" t="s">
        <v>21</v>
      </c>
      <c r="E45" s="79"/>
      <c r="F45" s="80"/>
      <c r="G45" s="80"/>
      <c r="H45" s="80"/>
      <c r="I45" s="80"/>
      <c r="J45" s="80"/>
      <c r="K45" s="81"/>
      <c r="L45" s="80"/>
      <c r="M45" s="80"/>
      <c r="N45" s="80"/>
      <c r="O45" s="80"/>
      <c r="P45" s="80"/>
      <c r="Q45" s="80"/>
      <c r="R45" s="80"/>
      <c r="S45" s="82"/>
      <c r="T45" s="15">
        <f t="shared" si="1"/>
        <v>0</v>
      </c>
      <c r="U45" s="83"/>
      <c r="V45" s="83"/>
      <c r="W45" s="15">
        <f t="shared" si="0"/>
        <v>0</v>
      </c>
      <c r="X45" s="83"/>
      <c r="Y45" s="84"/>
      <c r="Z45" s="16">
        <f t="shared" si="2"/>
        <v>0</v>
      </c>
      <c r="AA45" s="85">
        <f>18+32</f>
        <v>50</v>
      </c>
      <c r="AB45" s="86"/>
      <c r="AC45" s="69">
        <f t="shared" si="3"/>
        <v>50</v>
      </c>
      <c r="AD45" s="15">
        <f t="shared" si="4"/>
        <v>50</v>
      </c>
      <c r="AE45" s="15" t="str">
        <f t="shared" si="5"/>
        <v>E</v>
      </c>
      <c r="AF45" s="75"/>
      <c r="AG45" s="75"/>
      <c r="AH45" s="75"/>
      <c r="AI45" s="75"/>
      <c r="AJ45" s="75"/>
      <c r="AK45" s="75"/>
      <c r="AL45" s="75"/>
    </row>
    <row r="46" spans="1:38" ht="15.5" thickTop="1" thickBot="1" x14ac:dyDescent="0.4">
      <c r="A46" s="76">
        <v>41</v>
      </c>
      <c r="B46" s="77">
        <v>54</v>
      </c>
      <c r="C46" s="78">
        <v>2018</v>
      </c>
      <c r="D46" s="19" t="s">
        <v>21</v>
      </c>
      <c r="E46" s="79"/>
      <c r="F46" s="80"/>
      <c r="G46" s="80"/>
      <c r="H46" s="80"/>
      <c r="I46" s="80"/>
      <c r="J46" s="80"/>
      <c r="K46" s="81"/>
      <c r="L46" s="80"/>
      <c r="M46" s="80"/>
      <c r="N46" s="80"/>
      <c r="O46" s="80"/>
      <c r="P46" s="80"/>
      <c r="Q46" s="80"/>
      <c r="R46" s="80"/>
      <c r="S46" s="82"/>
      <c r="T46" s="15">
        <f t="shared" si="1"/>
        <v>0</v>
      </c>
      <c r="U46" s="87" t="s">
        <v>43</v>
      </c>
      <c r="V46" s="83"/>
      <c r="W46" s="15">
        <f t="shared" si="0"/>
        <v>0</v>
      </c>
      <c r="X46" s="83"/>
      <c r="Y46" s="84"/>
      <c r="Z46" s="16">
        <f t="shared" si="2"/>
        <v>0</v>
      </c>
      <c r="AA46" s="85">
        <f>20+10</f>
        <v>30</v>
      </c>
      <c r="AB46" s="86"/>
      <c r="AC46" s="69">
        <f t="shared" si="3"/>
        <v>30</v>
      </c>
      <c r="AD46" s="15">
        <f t="shared" si="4"/>
        <v>30</v>
      </c>
      <c r="AE46" s="15" t="str">
        <f t="shared" si="5"/>
        <v>F</v>
      </c>
      <c r="AF46" s="75"/>
      <c r="AG46" s="75"/>
      <c r="AH46" s="75"/>
      <c r="AI46" s="75"/>
      <c r="AJ46" s="75"/>
      <c r="AK46" s="75"/>
      <c r="AL46" s="75"/>
    </row>
    <row r="47" spans="1:38" ht="15.5" thickTop="1" thickBot="1" x14ac:dyDescent="0.4">
      <c r="A47" s="76">
        <v>42</v>
      </c>
      <c r="B47" s="77">
        <v>16</v>
      </c>
      <c r="C47" s="78">
        <v>2017</v>
      </c>
      <c r="D47" s="19" t="s">
        <v>21</v>
      </c>
      <c r="E47" s="79"/>
      <c r="F47" s="80"/>
      <c r="G47" s="80"/>
      <c r="H47" s="80"/>
      <c r="I47" s="80"/>
      <c r="J47" s="80"/>
      <c r="K47" s="81"/>
      <c r="L47" s="80"/>
      <c r="M47" s="80"/>
      <c r="N47" s="80"/>
      <c r="O47" s="80"/>
      <c r="P47" s="80"/>
      <c r="Q47" s="80"/>
      <c r="R47" s="80"/>
      <c r="S47" s="82"/>
      <c r="T47" s="15">
        <f t="shared" si="1"/>
        <v>0</v>
      </c>
      <c r="U47" s="83"/>
      <c r="V47" s="83">
        <v>15</v>
      </c>
      <c r="W47" s="15">
        <f t="shared" si="0"/>
        <v>15</v>
      </c>
      <c r="X47" s="83"/>
      <c r="Y47" s="84"/>
      <c r="Z47" s="16">
        <f t="shared" si="2"/>
        <v>0</v>
      </c>
      <c r="AA47" s="85">
        <f>20+30</f>
        <v>50</v>
      </c>
      <c r="AB47" s="86"/>
      <c r="AC47" s="69">
        <f t="shared" si="3"/>
        <v>50</v>
      </c>
      <c r="AD47" s="15">
        <f t="shared" si="4"/>
        <v>65</v>
      </c>
      <c r="AE47" s="15" t="str">
        <f t="shared" si="5"/>
        <v>D</v>
      </c>
      <c r="AF47" s="75"/>
      <c r="AG47" s="75"/>
      <c r="AH47" s="75"/>
      <c r="AI47" s="75"/>
      <c r="AJ47" s="75"/>
      <c r="AK47" s="75"/>
      <c r="AL47" s="75"/>
    </row>
    <row r="48" spans="1:38" ht="15.5" thickTop="1" thickBot="1" x14ac:dyDescent="0.4">
      <c r="A48" s="76">
        <v>43</v>
      </c>
      <c r="B48" s="77">
        <v>17</v>
      </c>
      <c r="C48" s="78">
        <v>2017</v>
      </c>
      <c r="D48" s="19" t="s">
        <v>21</v>
      </c>
      <c r="E48" s="79"/>
      <c r="F48" s="80"/>
      <c r="G48" s="80"/>
      <c r="H48" s="80"/>
      <c r="I48" s="80"/>
      <c r="J48" s="80"/>
      <c r="K48" s="81"/>
      <c r="L48" s="80"/>
      <c r="M48" s="80"/>
      <c r="N48" s="80"/>
      <c r="O48" s="80"/>
      <c r="P48" s="80"/>
      <c r="Q48" s="80"/>
      <c r="R48" s="80"/>
      <c r="S48" s="82"/>
      <c r="T48" s="15">
        <f t="shared" si="1"/>
        <v>0</v>
      </c>
      <c r="U48" s="83"/>
      <c r="V48" s="83">
        <v>18</v>
      </c>
      <c r="W48" s="15">
        <f t="shared" si="0"/>
        <v>18</v>
      </c>
      <c r="X48" s="83"/>
      <c r="Y48" s="84">
        <v>25</v>
      </c>
      <c r="Z48" s="16">
        <f t="shared" si="2"/>
        <v>25</v>
      </c>
      <c r="AA48" s="85">
        <v>25</v>
      </c>
      <c r="AB48" s="86"/>
      <c r="AC48" s="69">
        <f t="shared" si="3"/>
        <v>25</v>
      </c>
      <c r="AD48" s="15">
        <f t="shared" si="4"/>
        <v>43</v>
      </c>
      <c r="AE48" s="15" t="str">
        <f t="shared" si="5"/>
        <v>F</v>
      </c>
      <c r="AF48" s="75" t="s">
        <v>42</v>
      </c>
      <c r="AG48" s="75"/>
      <c r="AH48" s="75"/>
      <c r="AI48" s="75"/>
      <c r="AJ48" s="75"/>
      <c r="AK48" s="75"/>
      <c r="AL48" s="75"/>
    </row>
    <row r="49" spans="1:38" ht="15.5" thickTop="1" thickBot="1" x14ac:dyDescent="0.4">
      <c r="A49" s="76">
        <v>44</v>
      </c>
      <c r="B49" s="77">
        <v>28</v>
      </c>
      <c r="C49" s="78">
        <v>2017</v>
      </c>
      <c r="D49" s="19" t="s">
        <v>21</v>
      </c>
      <c r="E49" s="79"/>
      <c r="F49" s="80"/>
      <c r="G49" s="80"/>
      <c r="H49" s="80"/>
      <c r="I49" s="80"/>
      <c r="J49" s="80"/>
      <c r="K49" s="81"/>
      <c r="L49" s="80"/>
      <c r="M49" s="80"/>
      <c r="N49" s="80"/>
      <c r="O49" s="80"/>
      <c r="P49" s="80"/>
      <c r="Q49" s="80"/>
      <c r="R49" s="80"/>
      <c r="S49" s="82"/>
      <c r="T49" s="15">
        <f t="shared" si="1"/>
        <v>0</v>
      </c>
      <c r="U49" s="83">
        <v>18</v>
      </c>
      <c r="V49" s="83"/>
      <c r="W49" s="15">
        <f t="shared" si="0"/>
        <v>18</v>
      </c>
      <c r="X49" s="83"/>
      <c r="Y49" s="84"/>
      <c r="Z49" s="16">
        <f t="shared" si="2"/>
        <v>0</v>
      </c>
      <c r="AA49" s="85"/>
      <c r="AB49" s="86"/>
      <c r="AC49" s="69">
        <f t="shared" si="3"/>
        <v>0</v>
      </c>
      <c r="AD49" s="15">
        <f t="shared" si="4"/>
        <v>18</v>
      </c>
      <c r="AE49" s="15" t="str">
        <f t="shared" si="5"/>
        <v>F</v>
      </c>
      <c r="AF49" s="75"/>
      <c r="AG49" s="75"/>
      <c r="AH49" s="75"/>
      <c r="AI49" s="75"/>
      <c r="AJ49" s="75"/>
      <c r="AK49" s="75"/>
      <c r="AL49" s="75"/>
    </row>
    <row r="50" spans="1:38" ht="15.5" thickTop="1" thickBot="1" x14ac:dyDescent="0.4">
      <c r="A50" s="76">
        <v>45</v>
      </c>
      <c r="B50" s="77">
        <v>30</v>
      </c>
      <c r="C50" s="78">
        <v>2017</v>
      </c>
      <c r="D50" s="19" t="s">
        <v>21</v>
      </c>
      <c r="E50" s="79"/>
      <c r="F50" s="80"/>
      <c r="G50" s="80"/>
      <c r="H50" s="80"/>
      <c r="I50" s="80"/>
      <c r="J50" s="80"/>
      <c r="K50" s="81"/>
      <c r="L50" s="80"/>
      <c r="M50" s="80"/>
      <c r="N50" s="80"/>
      <c r="O50" s="80"/>
      <c r="P50" s="80"/>
      <c r="Q50" s="80"/>
      <c r="R50" s="80"/>
      <c r="S50" s="82"/>
      <c r="T50" s="15">
        <f t="shared" si="1"/>
        <v>0</v>
      </c>
      <c r="U50" s="83"/>
      <c r="V50" s="83"/>
      <c r="W50" s="15">
        <f t="shared" si="0"/>
        <v>0</v>
      </c>
      <c r="X50" s="83"/>
      <c r="Y50" s="84"/>
      <c r="Z50" s="16">
        <f t="shared" si="2"/>
        <v>0</v>
      </c>
      <c r="AA50" s="85">
        <f>21+30</f>
        <v>51</v>
      </c>
      <c r="AB50" s="86"/>
      <c r="AC50" s="69">
        <f t="shared" si="3"/>
        <v>51</v>
      </c>
      <c r="AD50" s="15">
        <f t="shared" si="4"/>
        <v>51</v>
      </c>
      <c r="AE50" s="15" t="str">
        <f t="shared" si="5"/>
        <v>E</v>
      </c>
      <c r="AF50" s="75"/>
      <c r="AG50" s="75"/>
      <c r="AH50" s="75"/>
      <c r="AI50" s="75"/>
      <c r="AJ50" s="75"/>
      <c r="AK50" s="75"/>
      <c r="AL50" s="75"/>
    </row>
    <row r="51" spans="1:38" ht="15.5" thickTop="1" thickBot="1" x14ac:dyDescent="0.4">
      <c r="A51" s="76">
        <v>46</v>
      </c>
      <c r="B51" s="77">
        <v>54</v>
      </c>
      <c r="C51" s="78">
        <v>2017</v>
      </c>
      <c r="D51" s="19" t="s">
        <v>21</v>
      </c>
      <c r="E51" s="79"/>
      <c r="F51" s="80"/>
      <c r="G51" s="80"/>
      <c r="H51" s="80"/>
      <c r="I51" s="80"/>
      <c r="J51" s="80"/>
      <c r="K51" s="81"/>
      <c r="L51" s="80"/>
      <c r="M51" s="80"/>
      <c r="N51" s="80"/>
      <c r="O51" s="80"/>
      <c r="P51" s="80"/>
      <c r="Q51" s="80"/>
      <c r="R51" s="80"/>
      <c r="S51" s="82"/>
      <c r="T51" s="15">
        <f t="shared" si="1"/>
        <v>0</v>
      </c>
      <c r="U51" s="83"/>
      <c r="V51" s="83"/>
      <c r="W51" s="15">
        <f t="shared" si="0"/>
        <v>0</v>
      </c>
      <c r="X51" s="83"/>
      <c r="Y51" s="84"/>
      <c r="Z51" s="16">
        <f t="shared" si="2"/>
        <v>0</v>
      </c>
      <c r="AA51" s="85"/>
      <c r="AB51" s="86"/>
      <c r="AC51" s="69">
        <f t="shared" si="3"/>
        <v>0</v>
      </c>
      <c r="AD51" s="15">
        <f t="shared" si="4"/>
        <v>0</v>
      </c>
      <c r="AE51" s="15" t="str">
        <f t="shared" si="5"/>
        <v>Neakt.</v>
      </c>
      <c r="AF51" s="75"/>
      <c r="AG51" s="75"/>
      <c r="AH51" s="75"/>
      <c r="AI51" s="75"/>
      <c r="AJ51" s="75"/>
      <c r="AK51" s="75"/>
      <c r="AL51" s="75"/>
    </row>
    <row r="52" spans="1:38" ht="15.5" thickTop="1" thickBot="1" x14ac:dyDescent="0.4">
      <c r="A52" s="76">
        <v>47</v>
      </c>
      <c r="B52" s="77">
        <v>72</v>
      </c>
      <c r="C52" s="78">
        <v>2017</v>
      </c>
      <c r="D52" s="19" t="s">
        <v>21</v>
      </c>
      <c r="E52" s="79"/>
      <c r="F52" s="80"/>
      <c r="G52" s="80"/>
      <c r="H52" s="80"/>
      <c r="I52" s="80"/>
      <c r="J52" s="80"/>
      <c r="K52" s="81"/>
      <c r="L52" s="80"/>
      <c r="M52" s="80"/>
      <c r="N52" s="80"/>
      <c r="O52" s="80"/>
      <c r="P52" s="80"/>
      <c r="Q52" s="80"/>
      <c r="R52" s="80"/>
      <c r="S52" s="82"/>
      <c r="T52" s="15">
        <f t="shared" si="1"/>
        <v>0</v>
      </c>
      <c r="U52" s="83"/>
      <c r="V52" s="83"/>
      <c r="W52" s="15">
        <f t="shared" si="0"/>
        <v>0</v>
      </c>
      <c r="X52" s="83"/>
      <c r="Y52" s="84"/>
      <c r="Z52" s="16">
        <f t="shared" si="2"/>
        <v>0</v>
      </c>
      <c r="AA52" s="85">
        <f>20+40</f>
        <v>60</v>
      </c>
      <c r="AB52" s="86"/>
      <c r="AC52" s="69">
        <f t="shared" si="3"/>
        <v>60</v>
      </c>
      <c r="AD52" s="15">
        <f t="shared" si="4"/>
        <v>60</v>
      </c>
      <c r="AE52" s="15" t="str">
        <f t="shared" si="5"/>
        <v>D</v>
      </c>
      <c r="AF52" s="75"/>
      <c r="AG52" s="75"/>
      <c r="AH52" s="75"/>
      <c r="AI52" s="75"/>
      <c r="AJ52" s="75"/>
      <c r="AK52" s="75"/>
      <c r="AL52" s="75"/>
    </row>
    <row r="53" spans="1:38" ht="15.5" thickTop="1" thickBot="1" x14ac:dyDescent="0.4">
      <c r="A53" s="31">
        <v>48</v>
      </c>
      <c r="B53" s="29">
        <v>78</v>
      </c>
      <c r="C53" s="24">
        <v>2017</v>
      </c>
      <c r="D53" s="25" t="s">
        <v>21</v>
      </c>
      <c r="E53" s="58"/>
      <c r="F53" s="59"/>
      <c r="G53" s="59"/>
      <c r="H53" s="59"/>
      <c r="I53" s="59"/>
      <c r="J53" s="59"/>
      <c r="K53" s="60"/>
      <c r="L53" s="59"/>
      <c r="M53" s="59"/>
      <c r="N53" s="59"/>
      <c r="O53" s="59"/>
      <c r="P53" s="59"/>
      <c r="Q53" s="59"/>
      <c r="R53" s="59"/>
      <c r="S53" s="48"/>
      <c r="T53" s="8">
        <f t="shared" si="1"/>
        <v>0</v>
      </c>
      <c r="U53" s="26"/>
      <c r="V53" s="88" t="s">
        <v>44</v>
      </c>
      <c r="W53" s="8">
        <f t="shared" si="0"/>
        <v>0</v>
      </c>
      <c r="X53" s="26"/>
      <c r="Y53" s="62"/>
      <c r="Z53" s="16">
        <f t="shared" si="2"/>
        <v>0</v>
      </c>
      <c r="AA53" s="67">
        <f>7+20</f>
        <v>27</v>
      </c>
      <c r="AB53" s="68"/>
      <c r="AC53" s="74">
        <f t="shared" si="3"/>
        <v>27</v>
      </c>
      <c r="AD53" s="15">
        <f t="shared" si="4"/>
        <v>27</v>
      </c>
      <c r="AE53" s="8" t="str">
        <f t="shared" si="5"/>
        <v>F</v>
      </c>
      <c r="AF53" s="75"/>
      <c r="AG53" s="75"/>
      <c r="AH53" s="75"/>
      <c r="AI53" s="75"/>
      <c r="AJ53" s="75"/>
      <c r="AK53" s="75"/>
      <c r="AL53" s="75"/>
    </row>
    <row r="54" spans="1:38" ht="15" thickTop="1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8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8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8" x14ac:dyDescent="0.3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8" x14ac:dyDescent="0.3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8" x14ac:dyDescent="0.3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8" x14ac:dyDescent="0.3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8" x14ac:dyDescent="0.3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8" x14ac:dyDescent="0.3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8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8" x14ac:dyDescent="0.3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4:AE1048576 AE1:AE53">
    <cfRule type="containsText" dxfId="1" priority="5" operator="containsText" text="F">
      <formula>NOT(ISERROR(SEARCH("F",AE1)))</formula>
    </cfRule>
  </conditionalFormatting>
  <conditionalFormatting sqref="AE7:AE53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1" sqref="R11"/>
    </sheetView>
  </sheetViews>
  <sheetFormatPr defaultRowHeight="14.5" x14ac:dyDescent="0.3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2017-02-15T16:05:41Z</cp:lastPrinted>
  <dcterms:created xsi:type="dcterms:W3CDTF">2017-02-15T16:03:58Z</dcterms:created>
  <dcterms:modified xsi:type="dcterms:W3CDTF">2022-09-09T10:34:19Z</dcterms:modified>
</cp:coreProperties>
</file>