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26" windowWidth="20715" windowHeight="8310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'Evidencija'!$A$1:$P$23</definedName>
    <definedName name="_xlnm.Print_Area" localSheetId="4">'Zakljucne'!$A$1:$G$23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'Spisak'!$A$3:$Z$7</definedName>
  </definedNames>
  <calcPr fullCalcOnLoad="1"/>
</workbook>
</file>

<file path=xl/sharedStrings.xml><?xml version="1.0" encoding="utf-8"?>
<sst xmlns="http://schemas.openxmlformats.org/spreadsheetml/2006/main" count="174" uniqueCount="126">
  <si>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</si>
  <si>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</si>
  <si>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</si>
  <si>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</si>
  <si>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</si>
  <si>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</si>
  <si>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</si>
  <si>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</si>
  <si>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</si>
  <si>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</si>
  <si>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</si>
  <si>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</si>
  <si>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</si>
  <si>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</si>
  <si>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</si>
  <si>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</si>
  <si>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</si>
  <si>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</si>
  <si>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</si>
  <si>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</si>
  <si>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</si>
  <si>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</si>
  <si>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</si>
  <si>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</si>
  <si>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</si>
  <si>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</si>
  <si>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</si>
  <si>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</si>
  <si>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</si>
  <si>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</si>
  <si>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</si>
  <si>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</si>
  <si>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</si>
  <si>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</si>
  <si>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</si>
  <si>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</si>
  <si>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</si>
  <si>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</si>
  <si>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</si>
  <si>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</si>
  <si>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</si>
  <si>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</si>
  <si>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</si>
  <si>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</si>
  <si>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</si>
  <si>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</si>
  <si>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</si>
  <si>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</si>
  <si>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</si>
  <si>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</si>
  <si>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</si>
  <si>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</si>
  <si>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</si>
  <si>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</si>
  <si>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</si>
  <si>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</si>
  <si>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</si>
  <si>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</si>
  <si>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</si>
  <si>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</si>
  <si>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</si>
  <si>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</si>
  <si>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</si>
  <si>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</si>
  <si>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</si>
  <si>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</si>
  <si>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</si>
  <si>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</si>
  <si>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</si>
  <si>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</si>
  <si>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</si>
  <si>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</si>
  <si>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</si>
  <si>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</si>
  <si>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</si>
  <si>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</si>
  <si>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</si>
  <si>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</si>
  <si>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</si>
  <si>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</si>
  <si>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</si>
  <si>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</si>
  <si>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</si>
  <si>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</si>
  <si>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</si>
  <si>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</si>
  <si>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</si>
  <si>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</si>
  <si>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</si>
  <si>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</si>
  <si>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</si>
  <si>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</si>
  <si>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zimski</t>
  </si>
  <si>
    <t>Operaciona istrazivanja</t>
  </si>
  <si>
    <t>Prof.dr Marina Mijanović Markuš</t>
  </si>
  <si>
    <t>Mašinstvo</t>
  </si>
  <si>
    <t>osnovne akademske</t>
  </si>
  <si>
    <t>5/2019</t>
  </si>
  <si>
    <t>Zečević Milica</t>
  </si>
  <si>
    <t>9/2019</t>
  </si>
  <si>
    <t>Zarubica Nikola</t>
  </si>
  <si>
    <t>62/2019</t>
  </si>
  <si>
    <t>Bjelić Nemanja</t>
  </si>
  <si>
    <t>OBRAZAC za evidenciju osvojenih poena na predmetu i predlog ocjene, studijske 2021/2022. zimski semestar</t>
  </si>
  <si>
    <r>
      <t>STUDIJSKI PROGRAM:</t>
    </r>
    <r>
      <rPr>
        <sz val="11"/>
        <rFont val="Arial"/>
        <family val="2"/>
      </rPr>
      <t xml:space="preserve"> Mašinstvo</t>
    </r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</si>
  <si>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</si>
  <si>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Operaciona istrazivanja</t>
    </r>
  </si>
  <si>
    <r>
      <t>Broj ECTS kredita:</t>
    </r>
    <r>
      <rPr>
        <sz val="11"/>
        <rFont val="Arial"/>
        <family val="2"/>
      </rPr>
      <t xml:space="preserve"> 6</t>
    </r>
  </si>
  <si>
    <r>
      <t>NASTAVNIK:</t>
    </r>
    <r>
      <rPr>
        <sz val="11"/>
        <rFont val="Arial"/>
        <family val="2"/>
      </rPr>
      <t xml:space="preserve"> Prof.dr Marina Mijanović Markuš</t>
    </r>
  </si>
  <si>
    <r>
      <t>SARADNIK:</t>
    </r>
    <r>
      <rPr>
        <sz val="11"/>
        <rFont val="Arial"/>
        <family val="2"/>
      </rPr>
      <t xml:space="preserve"> Prof.dr Marina Mijanović Markuš</t>
    </r>
  </si>
  <si>
    <t>OBRAZAC ZA ZAKLJUČNE OCJENE, STUDIJSKE 2021/2022. ZIMSKI SEMESTAR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</si>
  <si>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</si>
  <si>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Mašinstvo</t>
    </r>
  </si>
  <si>
    <r>
      <t>Godina:</t>
    </r>
    <r>
      <rPr>
        <sz val="11"/>
        <rFont val="Arial"/>
        <family val="2"/>
      </rPr>
      <t xml:space="preserve"> 2021/2022</t>
    </r>
  </si>
  <si>
    <r>
      <t>Semestar:</t>
    </r>
    <r>
      <rPr>
        <sz val="11"/>
        <rFont val="Arial"/>
        <family val="2"/>
      </rPr>
      <t xml:space="preserve"> zimski</t>
    </r>
  </si>
  <si>
    <t>po završetku zimskog semestra studijske 2021/2022 godine</t>
  </si>
  <si>
    <t>Datum: 20.9.2022..</t>
  </si>
  <si>
    <t>Prof. dr Aleksandar Vujović</t>
  </si>
  <si>
    <t>Prof.dr Jelena Šaković Jovanović, Aleksandar Vujović</t>
  </si>
  <si>
    <t>Prof.dr Marko Lučić</t>
  </si>
  <si>
    <t>2022/2023</t>
  </si>
  <si>
    <t>83/2019</t>
  </si>
  <si>
    <t>Vušović Ana</t>
  </si>
  <si>
    <t>45/2018</t>
  </si>
  <si>
    <t>Đurđevac Svetlana</t>
  </si>
  <si>
    <t>Nisu izašli na kol.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</si>
</sst>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76" fontId="0" fillId="0" borderId="29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49" fontId="0" fillId="34" borderId="34" xfId="0" applyNumberFormat="1" applyFont="1" applyFill="1" applyBorder="1" applyAlignment="1" applyProtection="1">
      <alignment horizontal="left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left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left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26" borderId="34" xfId="0" applyFont="1" applyFill="1" applyBorder="1" applyAlignment="1" applyProtection="1">
      <alignment horizontal="center" vertical="center"/>
      <protection locked="0"/>
    </xf>
    <xf numFmtId="0" fontId="0" fillId="26" borderId="35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left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47" fillId="35" borderId="26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3" fillId="33" borderId="39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6" fillId="4" borderId="40" xfId="0" applyFont="1" applyFill="1" applyBorder="1" applyAlignment="1" applyProtection="1">
      <alignment horizontal="center" vertical="center" wrapText="1"/>
      <protection/>
    </xf>
    <xf numFmtId="0" fontId="6" fillId="4" borderId="41" xfId="0" applyFont="1" applyFill="1" applyBorder="1" applyAlignment="1" applyProtection="1">
      <alignment horizontal="center" vertical="center" wrapText="1"/>
      <protection/>
    </xf>
    <xf numFmtId="0" fontId="6" fillId="4" borderId="40" xfId="0" applyFont="1" applyFill="1" applyBorder="1" applyAlignment="1" applyProtection="1">
      <alignment horizontal="center" vertical="center"/>
      <protection/>
    </xf>
    <xf numFmtId="0" fontId="5" fillId="4" borderId="41" xfId="0" applyFont="1" applyFill="1" applyBorder="1" applyAlignment="1" applyProtection="1">
      <alignment horizontal="center" vertical="center"/>
      <protection/>
    </xf>
    <xf numFmtId="0" fontId="6" fillId="4" borderId="36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5" fillId="4" borderId="40" xfId="0" applyFont="1" applyFill="1" applyBorder="1" applyAlignment="1" applyProtection="1">
      <alignment horizontal="center" vertical="center"/>
      <protection/>
    </xf>
    <xf numFmtId="0" fontId="5" fillId="4" borderId="36" xfId="0" applyFont="1" applyFill="1" applyBorder="1" applyAlignment="1" applyProtection="1">
      <alignment horizontal="center"/>
      <protection/>
    </xf>
    <xf numFmtId="0" fontId="6" fillId="4" borderId="37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42" xfId="0" applyFont="1" applyFill="1" applyBorder="1" applyAlignment="1" applyProtection="1">
      <alignment horizontal="center" vertical="center" wrapText="1"/>
      <protection/>
    </xf>
    <xf numFmtId="0" fontId="3" fillId="4" borderId="4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6" borderId="26" xfId="0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 applyProtection="1">
      <alignment horizontal="center" vertical="center"/>
      <protection locked="0"/>
    </xf>
    <xf numFmtId="0" fontId="0" fillId="36" borderId="26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C15" sqref="C15:H16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11.140625" style="4" customWidth="1"/>
    <col min="9" max="9" width="6.0039062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34</v>
      </c>
      <c r="C2" s="105" t="s">
        <v>93</v>
      </c>
      <c r="D2" s="105"/>
      <c r="E2" s="105"/>
      <c r="F2" s="105"/>
      <c r="G2" s="105"/>
      <c r="H2" s="105"/>
      <c r="I2" s="12"/>
    </row>
    <row r="3" spans="1:9" ht="13.5" thickBot="1">
      <c r="A3" s="11"/>
      <c r="B3" s="6" t="s">
        <v>46</v>
      </c>
      <c r="C3" s="105" t="s">
        <v>96</v>
      </c>
      <c r="D3" s="105"/>
      <c r="E3" s="105"/>
      <c r="F3" s="105"/>
      <c r="G3" s="105"/>
      <c r="H3" s="105"/>
      <c r="I3" s="12"/>
    </row>
    <row r="4" spans="1:12" ht="12.75">
      <c r="A4" s="11"/>
      <c r="B4" s="6" t="s">
        <v>35</v>
      </c>
      <c r="C4" s="105" t="s">
        <v>95</v>
      </c>
      <c r="D4" s="105"/>
      <c r="E4" s="105"/>
      <c r="F4" s="105"/>
      <c r="G4" s="105"/>
      <c r="H4" s="105"/>
      <c r="I4" s="12"/>
      <c r="K4" s="103" t="s">
        <v>12</v>
      </c>
      <c r="L4" s="104"/>
    </row>
    <row r="5" spans="1:12" ht="12.75">
      <c r="A5" s="11"/>
      <c r="B5" s="6" t="s">
        <v>36</v>
      </c>
      <c r="C5" s="106"/>
      <c r="D5" s="106"/>
      <c r="E5" s="106"/>
      <c r="F5" s="106"/>
      <c r="G5" s="106"/>
      <c r="H5" s="106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102" t="s">
        <v>120</v>
      </c>
      <c r="D6" s="102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102" t="s">
        <v>92</v>
      </c>
      <c r="D7" s="102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102" t="s">
        <v>77</v>
      </c>
      <c r="D8" s="102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107">
        <v>6</v>
      </c>
      <c r="D9" s="107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102">
        <v>5</v>
      </c>
      <c r="D10" s="102"/>
      <c r="E10" s="24"/>
      <c r="F10" s="101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50</v>
      </c>
      <c r="D12" s="24">
        <v>50</v>
      </c>
      <c r="E12" s="28" t="s">
        <v>51</v>
      </c>
      <c r="F12" s="24">
        <v>50</v>
      </c>
      <c r="G12" s="28" t="s">
        <v>52</v>
      </c>
      <c r="H12" s="24">
        <v>0</v>
      </c>
      <c r="I12" s="12"/>
    </row>
    <row r="13" spans="1:9" ht="12.75">
      <c r="A13" s="11"/>
      <c r="B13" s="6" t="s">
        <v>17</v>
      </c>
      <c r="C13" s="29">
        <v>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47</v>
      </c>
      <c r="C15" s="105" t="s">
        <v>118</v>
      </c>
      <c r="D15" s="105"/>
      <c r="E15" s="105"/>
      <c r="F15" s="105"/>
      <c r="G15" s="105"/>
      <c r="H15" s="105"/>
      <c r="I15" s="12"/>
    </row>
    <row r="16" spans="1:11" ht="12.75">
      <c r="A16" s="11"/>
      <c r="B16" s="6" t="s">
        <v>13</v>
      </c>
      <c r="C16" s="105" t="s">
        <v>119</v>
      </c>
      <c r="D16" s="105"/>
      <c r="E16" s="105"/>
      <c r="F16" s="105"/>
      <c r="G16" s="105"/>
      <c r="H16" s="105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105" t="s">
        <v>117</v>
      </c>
      <c r="D18" s="105"/>
      <c r="E18" s="105"/>
      <c r="F18" s="105"/>
      <c r="G18" s="105"/>
      <c r="H18" s="105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8:D8"/>
    <mergeCell ref="C9:D9"/>
    <mergeCell ref="C10:D10"/>
    <mergeCell ref="C18:H18"/>
    <mergeCell ref="C15:H15"/>
    <mergeCell ref="C16:H16"/>
    <mergeCell ref="C6:D6"/>
    <mergeCell ref="C7:D7"/>
    <mergeCell ref="K4:L4"/>
    <mergeCell ref="C2:H2"/>
    <mergeCell ref="C4:H4"/>
    <mergeCell ref="C5:H5"/>
    <mergeCell ref="C3:H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9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18" t="s">
        <v>8</v>
      </c>
      <c r="B1" s="110" t="s">
        <v>53</v>
      </c>
      <c r="C1" s="112" t="s">
        <v>4</v>
      </c>
      <c r="D1" s="114" t="s">
        <v>22</v>
      </c>
      <c r="E1" s="115" t="s">
        <v>25</v>
      </c>
      <c r="F1" s="115"/>
      <c r="G1" s="115"/>
      <c r="H1" s="115"/>
      <c r="I1" s="115"/>
      <c r="J1" s="115"/>
      <c r="K1" s="115" t="s">
        <v>26</v>
      </c>
      <c r="L1" s="115"/>
      <c r="M1" s="115" t="s">
        <v>27</v>
      </c>
      <c r="N1" s="115"/>
      <c r="O1" s="115" t="s">
        <v>28</v>
      </c>
      <c r="P1" s="115"/>
      <c r="Q1" s="115" t="s">
        <v>23</v>
      </c>
      <c r="R1" s="115"/>
      <c r="S1" s="112" t="s">
        <v>33</v>
      </c>
      <c r="T1" s="112" t="s">
        <v>10</v>
      </c>
      <c r="U1" s="112" t="s">
        <v>21</v>
      </c>
      <c r="V1" s="112" t="s">
        <v>24</v>
      </c>
      <c r="W1" s="108" t="s">
        <v>48</v>
      </c>
      <c r="X1" s="112" t="s">
        <v>32</v>
      </c>
      <c r="Y1" s="112" t="s">
        <v>31</v>
      </c>
      <c r="Z1" s="116" t="s">
        <v>0</v>
      </c>
    </row>
    <row r="2" spans="1:27" ht="13.5" thickBot="1">
      <c r="A2" s="119"/>
      <c r="B2" s="111"/>
      <c r="C2" s="113"/>
      <c r="D2" s="111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29</v>
      </c>
      <c r="L2" s="44" t="s">
        <v>30</v>
      </c>
      <c r="M2" s="44" t="s">
        <v>29</v>
      </c>
      <c r="N2" s="44" t="s">
        <v>30</v>
      </c>
      <c r="O2" s="44" t="s">
        <v>29</v>
      </c>
      <c r="P2" s="44" t="s">
        <v>30</v>
      </c>
      <c r="Q2" s="44" t="s">
        <v>29</v>
      </c>
      <c r="R2" s="44" t="s">
        <v>30</v>
      </c>
      <c r="S2" s="113"/>
      <c r="T2" s="113"/>
      <c r="U2" s="113"/>
      <c r="V2" s="113"/>
      <c r="W2" s="109"/>
      <c r="X2" s="113"/>
      <c r="Y2" s="113"/>
      <c r="Z2" s="117"/>
      <c r="AA2" s="45"/>
    </row>
    <row r="3" spans="1:27" ht="12.75">
      <c r="A3" s="51">
        <v>1</v>
      </c>
      <c r="B3" s="52" t="s">
        <v>97</v>
      </c>
      <c r="C3" s="62" t="s">
        <v>98</v>
      </c>
      <c r="D3" s="63"/>
      <c r="E3" s="63"/>
      <c r="F3" s="63"/>
      <c r="G3" s="63"/>
      <c r="H3" s="63"/>
      <c r="I3" s="63"/>
      <c r="J3" s="63"/>
      <c r="K3" s="149"/>
      <c r="L3" s="98"/>
      <c r="M3" s="98"/>
      <c r="N3" s="98"/>
      <c r="O3" s="63"/>
      <c r="P3" s="63"/>
      <c r="Q3" s="63"/>
      <c r="R3" s="63"/>
      <c r="S3" s="64"/>
      <c r="T3" s="64"/>
      <c r="U3" s="64"/>
      <c r="V3" s="64"/>
      <c r="W3" s="64"/>
      <c r="X3" s="64"/>
      <c r="Y3" s="64"/>
      <c r="Z3" s="65"/>
      <c r="AA3" s="59"/>
    </row>
    <row r="4" spans="1:26" ht="12.75">
      <c r="A4" s="53">
        <v>2</v>
      </c>
      <c r="B4" s="54" t="s">
        <v>99</v>
      </c>
      <c r="C4" s="60" t="s">
        <v>100</v>
      </c>
      <c r="D4" s="55"/>
      <c r="E4" s="55"/>
      <c r="F4" s="55"/>
      <c r="G4" s="55"/>
      <c r="H4" s="55"/>
      <c r="I4" s="55"/>
      <c r="J4" s="55"/>
      <c r="K4" s="150"/>
      <c r="L4" s="97"/>
      <c r="M4" s="97"/>
      <c r="N4" s="99"/>
      <c r="O4" s="55"/>
      <c r="P4" s="55"/>
      <c r="Q4" s="55"/>
      <c r="R4" s="55"/>
      <c r="S4" s="56"/>
      <c r="T4" s="56"/>
      <c r="U4" s="56"/>
      <c r="V4" s="56"/>
      <c r="W4" s="56"/>
      <c r="X4" s="56"/>
      <c r="Y4" s="56"/>
      <c r="Z4" s="61"/>
    </row>
    <row r="5" spans="1:27" ht="12.75">
      <c r="A5" s="53">
        <v>3</v>
      </c>
      <c r="B5" s="54" t="s">
        <v>101</v>
      </c>
      <c r="C5" s="60" t="s">
        <v>102</v>
      </c>
      <c r="D5" s="55"/>
      <c r="E5" s="55"/>
      <c r="F5" s="55"/>
      <c r="G5" s="55"/>
      <c r="H5" s="55"/>
      <c r="I5" s="55"/>
      <c r="J5" s="55"/>
      <c r="K5" s="99">
        <v>13</v>
      </c>
      <c r="L5" s="97"/>
      <c r="M5" s="99"/>
      <c r="N5" s="97"/>
      <c r="O5" s="55"/>
      <c r="P5" s="55"/>
      <c r="Q5" s="55"/>
      <c r="R5" s="55"/>
      <c r="S5" s="56"/>
      <c r="T5" s="56"/>
      <c r="U5" s="56"/>
      <c r="V5" s="56"/>
      <c r="W5" s="56"/>
      <c r="X5" s="56"/>
      <c r="Y5" s="56"/>
      <c r="Z5" s="61"/>
      <c r="AA5" s="59"/>
    </row>
    <row r="6" spans="1:26" ht="12.75">
      <c r="A6" s="53">
        <v>4</v>
      </c>
      <c r="B6" s="54" t="s">
        <v>121</v>
      </c>
      <c r="C6" s="60" t="s">
        <v>122</v>
      </c>
      <c r="D6" s="55"/>
      <c r="E6" s="55"/>
      <c r="F6" s="55"/>
      <c r="G6" s="55"/>
      <c r="H6" s="55"/>
      <c r="I6" s="55"/>
      <c r="J6" s="55"/>
      <c r="K6" s="99">
        <v>32</v>
      </c>
      <c r="L6" s="99"/>
      <c r="M6" s="99"/>
      <c r="N6" s="99"/>
      <c r="O6" s="55"/>
      <c r="P6" s="55"/>
      <c r="Q6" s="55"/>
      <c r="R6" s="55"/>
      <c r="S6" s="56"/>
      <c r="T6" s="56"/>
      <c r="U6" s="56"/>
      <c r="V6" s="56"/>
      <c r="W6" s="56"/>
      <c r="X6" s="56"/>
      <c r="Y6" s="56"/>
      <c r="Z6" s="61"/>
    </row>
    <row r="7" spans="1:26" ht="13.5" thickBot="1">
      <c r="A7" s="57">
        <v>5</v>
      </c>
      <c r="B7" s="58" t="s">
        <v>123</v>
      </c>
      <c r="C7" s="66" t="s">
        <v>124</v>
      </c>
      <c r="D7" s="67"/>
      <c r="E7" s="67"/>
      <c r="F7" s="67"/>
      <c r="G7" s="67"/>
      <c r="H7" s="67"/>
      <c r="I7" s="67"/>
      <c r="J7" s="67"/>
      <c r="K7" s="151"/>
      <c r="L7" s="100"/>
      <c r="M7" s="100"/>
      <c r="N7" s="100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9"/>
    </row>
    <row r="8" spans="1:26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>
      <c r="A10" s="50"/>
      <c r="B10" s="50"/>
      <c r="C10" s="152" t="s">
        <v>125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2.75">
      <c r="A11" s="50"/>
      <c r="B11" s="94"/>
      <c r="C11" s="9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>
      <c r="A13" s="50"/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>
      <c r="A14" s="50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>
      <c r="A15" s="50"/>
      <c r="B15" s="96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>
      <c r="A16" s="50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.7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.7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.7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.7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.7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.7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.7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.7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.7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.7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.7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.7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.7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.7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.7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.7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.7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.7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.7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.7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.7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.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.7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.7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.7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.7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.7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.7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.7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.7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.7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.7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.7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.7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.7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.7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.7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ht="12.75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ht="12.75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ht="12.75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ht="12.75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ht="12.75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ht="12.75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ht="12.75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ht="12.75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ht="12.75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ht="12.75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ht="12.75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ht="12.75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ht="12.75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ht="12.75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ht="12.75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ht="12.75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ht="12.75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ht="12.75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ht="12.75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ht="12.75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ht="12.75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ht="12.75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ht="12.75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ht="12.75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ht="12.75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ht="12.75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ht="12.75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ht="12.75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ht="12.7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ht="12.75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ht="12.75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ht="12.75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ht="12.75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ht="12.75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ht="12.75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ht="12.75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ht="12.75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ht="12.75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ht="12.75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ht="12.75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ht="12.75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ht="12.75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ht="12.75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ht="12.75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ht="12.75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ht="12.75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ht="12.75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ht="12.75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ht="12.75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ht="12.75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ht="12.75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ht="12.75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ht="12.75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ht="12.75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ht="12.75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ht="12.75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ht="12.75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ht="12.75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ht="12.75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ht="12.75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ht="12.75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ht="12.75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ht="12.75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ht="12.75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ht="12.75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ht="12.75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ht="12.75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ht="12.75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ht="12.75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ht="12.75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ht="12.75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ht="12.75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ht="12.75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ht="12.75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ht="12.75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ht="12.75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ht="12.75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ht="12.75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ht="12.75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ht="12.75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ht="12.75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ht="12.75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ht="12.7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ht="12.75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ht="12.75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ht="12.75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ht="12.75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ht="12.75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ht="12.75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ht="12.75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ht="12.75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ht="12.75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ht="12.75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ht="12.75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ht="12.75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ht="12.75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ht="12.75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ht="12.75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ht="12.75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ht="12.75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ht="12.75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ht="12.75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ht="12.75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ht="12.75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ht="12.75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ht="12.75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ht="12.75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ht="12.75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ht="12.75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ht="12.75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ht="12.75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ht="12.75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ht="12.75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ht="12.75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ht="12.75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ht="12.75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ht="12.75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ht="12.75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ht="12.75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ht="12.75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ht="12.75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ht="12.75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ht="12.75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ht="12.75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ht="12.75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ht="12.75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ht="12.75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ht="12.75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ht="12.75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ht="12.75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ht="12.75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ht="12.75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ht="12.75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ht="12.75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ht="12.75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ht="12.75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ht="12.7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ht="12.75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ht="12.75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ht="12.75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ht="12.75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ht="12.75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ht="12.75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ht="12.75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ht="12.75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ht="12.75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ht="12.75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ht="12.75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ht="12.75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ht="12.75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ht="12.75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ht="12.75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ht="12.75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ht="12.75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ht="12.75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ht="12.75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ht="12.75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ht="12.75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ht="12.75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ht="12.75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ht="12.75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ht="12.75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ht="12.75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ht="12.75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ht="12.75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ht="12.75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ht="12.75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ht="12.75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ht="12.75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ht="12.75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ht="12.75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ht="12.75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ht="12.75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ht="12.75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ht="12.75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ht="12.75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ht="12.75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ht="12.75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ht="12.75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ht="12.75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ht="12.75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ht="12.75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ht="12.75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ht="12.75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ht="12.75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ht="12.75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ht="12.75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ht="12.75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ht="12.75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ht="12.75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ht="12.7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ht="12.75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ht="12.75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ht="12.75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ht="12.75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ht="12.75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ht="12.75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ht="12.75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ht="12.75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ht="12.75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ht="12.75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ht="12.75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ht="12.75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ht="12.75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ht="12.75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ht="12.75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ht="12.75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ht="12.75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ht="12.75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ht="12.75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ht="12.75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ht="12.75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ht="12.75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ht="12.75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ht="12.75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ht="12.75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ht="12.75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ht="12.75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ht="12.75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ht="12.75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ht="12.75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ht="12.75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ht="12.75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ht="12.75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ht="12.75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ht="12.75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ht="12.75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ht="12.75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ht="12.75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ht="12.75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ht="12.75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ht="12.75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ht="12.75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ht="12.75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ht="12.75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ht="12.75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ht="12.75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ht="12.75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ht="12.75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ht="12.75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ht="12.75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ht="12.75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ht="12.75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ht="12.75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ht="12.7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ht="12.75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ht="12.75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ht="12.75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ht="12.75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ht="12.75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ht="12.75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ht="12.75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ht="12.75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ht="12.75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ht="12.75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ht="12.75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ht="12.75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ht="12.75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ht="12.75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ht="12.75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ht="12.75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ht="12.75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ht="12.75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ht="12.75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ht="12.75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ht="12.75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ht="12.75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ht="12.75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ht="12.75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ht="12.75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ht="12.75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ht="12.75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ht="12.75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ht="12.75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ht="12.75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ht="12.75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ht="12.75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ht="12.75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ht="12.75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ht="12.75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ht="12.75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ht="12.75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ht="12.75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ht="12.75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ht="12.75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ht="12.75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ht="12.75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ht="12.75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ht="12.75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ht="12.75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ht="12.75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ht="12.75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ht="12.75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ht="12.75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ht="12.75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ht="12.75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ht="12.75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ht="12.75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ht="12.7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ht="12.75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ht="12.75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ht="12.75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ht="12.75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ht="12.75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ht="12.75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ht="12.75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ht="12.75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ht="12.75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ht="12.75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ht="12.75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ht="12.75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ht="12.75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ht="12.75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ht="12.75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ht="12.75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ht="12.75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ht="12.75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ht="12.75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ht="12.75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ht="12.75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ht="12.75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ht="12.75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ht="12.75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ht="12.75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ht="12.75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ht="12.75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ht="12.75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ht="12.75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ht="12.75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ht="12.75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ht="12.75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ht="12.75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ht="12.75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ht="12.75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ht="12.75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ht="12.75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ht="12.75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ht="12.75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ht="12.75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ht="12.75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ht="12.75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ht="12.75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ht="12.75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ht="12.75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ht="12.75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ht="12.75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ht="12.75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ht="12.75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ht="12.75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ht="12.75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ht="12.75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ht="12.75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ht="12.7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ht="12.75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ht="12.75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ht="12.75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ht="12.75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ht="12.75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ht="12.75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ht="12.75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ht="12.75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ht="12.75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ht="12.75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ht="12.75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ht="12.75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ht="12.75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ht="12.75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ht="12.75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ht="12.75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ht="12.75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ht="12.75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ht="12.75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ht="12.75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ht="12.75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ht="12.75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ht="12.75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ht="12.75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ht="12.75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ht="12.75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ht="12.75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ht="12.75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ht="12.75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ht="12.75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ht="12.75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ht="12.75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ht="12.75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ht="12.75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ht="12.75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ht="12.75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ht="12.75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ht="12.75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ht="12.75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ht="12.75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ht="12.75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ht="12.75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ht="12.75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ht="12.75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ht="12.75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ht="12.75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ht="12.75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ht="12.75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ht="12.75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ht="12.75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ht="12.75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ht="12.75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ht="12.75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ht="12.7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ht="12.75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ht="12.75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ht="12.75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ht="12.75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ht="12.75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ht="12.75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ht="12.75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ht="12.75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ht="12.75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ht="12.75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ht="12.75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ht="12.75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ht="12.75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ht="12.75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ht="12.75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ht="12.75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ht="12.75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ht="12.75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ht="12.75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ht="12.75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ht="12.75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ht="12.75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ht="12.75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ht="12.75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ht="12.75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ht="12.75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ht="12.75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ht="12.75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ht="12.75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ht="12.75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ht="12.75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ht="12.75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ht="12.75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ht="12.75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ht="12.75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ht="12.75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ht="12.75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ht="12.75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ht="12.75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ht="12.75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ht="12.75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ht="12.75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ht="12.75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ht="12.75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ht="12.75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ht="12.75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ht="12.75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ht="12.75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ht="12.75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ht="12.75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ht="12.75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ht="12.75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ht="12.75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ht="12.7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ht="12.75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ht="12.75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ht="12.75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ht="12.75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ht="12.75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ht="12.75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ht="12.75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ht="12.75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ht="12.75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ht="12.75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ht="12.75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ht="12.75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ht="12.75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ht="12.75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ht="12.75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ht="12.75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ht="12.75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ht="12.75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ht="12.75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ht="12.75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ht="12.75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ht="12.75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ht="12.75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ht="12.75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ht="12.75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ht="12.75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ht="12.75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ht="12.75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ht="12.75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ht="12.75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ht="12.75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ht="12.75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ht="12.75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ht="12.75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ht="12.75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ht="12.75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ht="12.75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ht="12.75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ht="12.75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ht="12.75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ht="12.75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ht="12.75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ht="12.75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ht="12.75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ht="12.75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ht="12.75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ht="12.75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ht="12.75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ht="12.75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ht="12.75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ht="12.75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ht="12.75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ht="12.75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ht="12.7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ht="12.75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ht="12.75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ht="12.75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ht="12.75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ht="12.75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ht="12.75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ht="12.75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ht="12.75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ht="12.75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ht="12.75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ht="12.75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ht="12.75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ht="12.75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ht="12.75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ht="12.75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ht="12.75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ht="12.75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ht="12.75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ht="12.75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ht="12.75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ht="12.75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ht="12.75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ht="12.75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ht="12.75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ht="12.75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ht="12.75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ht="12.75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ht="12.75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ht="12.75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ht="12.75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ht="12.75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ht="12.75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ht="12.75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ht="12.75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ht="12.75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ht="12.75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ht="12.75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ht="12.75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ht="12.75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ht="12.75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ht="12.75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ht="12.75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ht="12.75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ht="12.75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ht="12.75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ht="12.75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ht="12.75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ht="12.75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ht="12.75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ht="12.75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ht="12.75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ht="12.75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ht="12.75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ht="12.7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ht="12.75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ht="12.75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ht="12.75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ht="12.75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ht="12.75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ht="12.75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ht="12.75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ht="12.75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ht="12.75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ht="12.75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ht="12.75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ht="12.75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ht="12.75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ht="12.75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ht="12.75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ht="12.75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ht="12.75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ht="12.75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ht="12.75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ht="12.75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ht="12.75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ht="12.75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ht="12.75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ht="12.75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ht="12.75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ht="12.75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ht="12.75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ht="12.75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ht="12.75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ht="12.75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ht="12.75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ht="12.75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ht="12.75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ht="12.75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ht="12.75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ht="12.75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ht="12.75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ht="12.75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ht="12.75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ht="12.75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ht="12.75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ht="12.75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ht="12.75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ht="12.75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ht="12.75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ht="12.75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ht="12.75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ht="12.75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ht="12.75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ht="12.75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ht="12.75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ht="12.75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ht="12.75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ht="12.7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ht="12.75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ht="12.75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ht="12.75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ht="12.75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ht="12.75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ht="12.75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ht="12.75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ht="12.75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ht="12.75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ht="12.75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ht="12.75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ht="12.75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ht="12.75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ht="12.75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ht="12.75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ht="12.75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ht="12.75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ht="12.75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ht="12.75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ht="12.75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ht="12.75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ht="12.75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ht="12.75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ht="12.75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ht="12.75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ht="12.75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ht="12.75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ht="12.75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ht="12.75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ht="12.75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ht="12.75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ht="12.75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ht="12.75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ht="12.75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ht="12.75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ht="12.75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ht="12.75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ht="12.75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ht="12.75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ht="12.75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ht="12.75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ht="12.75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ht="12.75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ht="12.75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ht="12.75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ht="12.75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ht="12.75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ht="12.75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ht="12.75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ht="12.75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ht="12.75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ht="12.75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ht="12.75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ht="12.7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ht="12.75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ht="12.75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ht="12.75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ht="12.75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ht="12.75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ht="12.75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ht="12.75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ht="12.75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ht="12.75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ht="12.75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ht="12.75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ht="12.75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ht="12.75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ht="12.75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ht="12.75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ht="12.75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ht="12.75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ht="12.75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ht="12.75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ht="12.75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ht="12.75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ht="12.75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ht="12.75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ht="12.75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ht="12.75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ht="12.75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ht="12.75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ht="12.75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ht="12.75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ht="12.75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ht="12.75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ht="12.75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ht="12.75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ht="12.75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ht="12.75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ht="12.75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ht="12.75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ht="12.75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ht="12.75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ht="12.75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ht="12.75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ht="12.75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ht="12.75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ht="12.75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ht="12.75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ht="12.75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ht="12.75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ht="12.75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ht="12.75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ht="12.75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ht="12.75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ht="12.75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ht="12.75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ht="12.7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ht="12.75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ht="12.75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ht="12.75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ht="12.75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ht="12.75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ht="12.75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ht="12.75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ht="12.75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ht="12.75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ht="12.75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ht="12.75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ht="12.75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ht="12.75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ht="12.75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ht="12.75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ht="12.75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ht="12.75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ht="12.75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ht="12.75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ht="12.75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ht="12.75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ht="12.75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ht="12.75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ht="12.75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ht="12.75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ht="12.75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ht="12.75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ht="12.75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ht="12.75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ht="12.75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ht="12.75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ht="12.75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ht="12.75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ht="12.75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ht="12.75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ht="12.75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ht="12.75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ht="12.75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ht="12.75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ht="12.75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ht="12.75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ht="12.75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ht="12.75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ht="12.75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ht="12.75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ht="12.75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ht="12.75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ht="12.75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ht="12.75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ht="12.75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ht="12.75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ht="12.75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ht="12.75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ht="12.7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ht="12.75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ht="12.75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ht="12.75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ht="12.75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ht="12.75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ht="12.75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ht="12.75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ht="12.75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ht="12.75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ht="12.75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ht="12.75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ht="12.75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ht="12.75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ht="12.75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ht="12.75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ht="12.75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ht="12.75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ht="12.75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ht="12.75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ht="12.75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ht="12.75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ht="12.75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ht="12.75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ht="12.75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ht="12.75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ht="12.75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ht="12.75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ht="12.75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ht="12.75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ht="12.75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ht="12.75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ht="12.75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ht="12.75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ht="12.75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ht="12.75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ht="12.75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ht="12.75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ht="12.75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ht="12.75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ht="12.75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ht="12.75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ht="12.75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ht="12.75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ht="12.75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ht="12.75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ht="12.75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ht="12.75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ht="12.75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ht="12.75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ht="12.75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ht="12.75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ht="12.75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ht="12.75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ht="12.7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ht="12.75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ht="12.75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ht="12.75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ht="12.75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ht="12.75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ht="12.75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ht="12.75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ht="12.75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ht="12.75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ht="12.75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ht="12.75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ht="12.75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ht="12.75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ht="12.75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ht="12.75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ht="12.75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ht="12.75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ht="12.75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ht="12.75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ht="12.75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ht="12.75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ht="12.75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ht="12.75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ht="12.75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ht="12.75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ht="12.75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ht="12.75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ht="12.75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ht="12.75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ht="12.75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ht="12.75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ht="12.75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ht="12.75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ht="12.75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ht="12.75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ht="12.75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ht="12.75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ht="12.75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ht="12.75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ht="12.75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ht="12.75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ht="12.75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ht="12.75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ht="12.75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ht="12.75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ht="12.75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ht="12.75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ht="12.75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ht="12.75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ht="12.75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ht="12.75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ht="12.75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ht="12.75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ht="12.7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ht="12.75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ht="12.75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ht="12.75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ht="12.75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ht="12.75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ht="12.75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ht="12.75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ht="12.75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ht="12.75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ht="12.75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ht="12.75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ht="12.75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ht="12.75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ht="12.75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ht="12.75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ht="12.75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ht="12.75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ht="12.75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ht="12.75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ht="12.75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ht="12.75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ht="12.75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ht="12.75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ht="12.75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ht="12.75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ht="12.75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ht="12.75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ht="12.75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ht="12.75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ht="12.75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ht="12.75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ht="12.75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ht="12.75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ht="12.75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ht="12.75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ht="12.75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ht="12.75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ht="12.75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ht="12.75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ht="12.75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ht="12.75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ht="12.75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ht="12.75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ht="12.75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ht="12.75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ht="12.75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ht="12.75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ht="12.75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ht="12.75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ht="12.75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ht="12.75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ht="12.75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ht="12.75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ht="12.7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ht="12.75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ht="12.75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ht="12.75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ht="12.75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ht="12.75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ht="12.75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ht="12.75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ht="12.75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ht="12.75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ht="12.75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ht="12.75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ht="12.75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ht="12.75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ht="12.75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ht="12.75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ht="12.75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ht="12.75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ht="12.75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ht="12.75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ht="12.75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ht="12.75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ht="12.75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ht="12.75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ht="12.75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ht="12.75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ht="12.75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ht="12.75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ht="12.75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ht="12.75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ht="12.75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ht="12.75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ht="12.75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ht="12.75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ht="12.75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ht="12.75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ht="12.75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ht="12.75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ht="12.75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ht="12.75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ht="12.75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ht="12.75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ht="12.75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ht="12.75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ht="12.75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ht="12.75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ht="12.75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ht="12.75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ht="12.75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ht="12.75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ht="12.75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ht="12.75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ht="12.75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ht="12.75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ht="12.7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ht="12.75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ht="12.75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ht="12.75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ht="12.75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ht="12.75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ht="12.75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ht="12.75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ht="12.75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ht="12.75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ht="12.75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ht="12.75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ht="12.75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ht="12.75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ht="12.75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ht="12.75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ht="12.75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ht="12.75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ht="12.75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ht="12.75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ht="12.75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ht="12.75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ht="12.75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ht="12.75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ht="12.75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ht="12.75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ht="12.75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ht="12.75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ht="12.75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ht="12.75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ht="12.75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ht="12.75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ht="12.75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ht="12.75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ht="12.75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ht="12.75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ht="12.75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ht="12.75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ht="12.75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ht="12.75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ht="12.75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ht="12.75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ht="12.75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ht="12.75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ht="12.75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ht="12.75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ht="12.75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ht="12.75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ht="12.75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ht="12.75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ht="12.75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ht="12.75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ht="12.75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ht="12.75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ht="12.7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ht="12.75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ht="12.75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ht="12.75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ht="12.75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ht="12.75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ht="12.75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ht="12.75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ht="12.75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ht="12.75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ht="12.75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ht="12.75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ht="12.75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ht="12.75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ht="12.75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ht="12.75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ht="12.75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ht="12.75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ht="12.75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ht="12.75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ht="12.75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ht="12.75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ht="12.75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ht="12.75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ht="12.75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ht="12.75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ht="12.75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ht="12.75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ht="12.75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ht="12.75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ht="12.75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ht="12.75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ht="12.75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ht="12.75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ht="12.75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ht="12.75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ht="12.75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ht="12.75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ht="12.75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ht="12.75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ht="12.75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ht="12.75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ht="12.75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ht="12.75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ht="12.75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ht="12.75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ht="12.75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ht="12.75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ht="12.75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ht="12.75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ht="12.75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ht="12.75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ht="12.75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ht="12.75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ht="12.7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ht="12.75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ht="12.75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ht="12.75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ht="12.75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ht="12.75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ht="12.75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ht="12.75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ht="12.75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ht="12.75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ht="12.75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ht="12.75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ht="12.75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ht="12.75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ht="12.75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ht="12.75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ht="12.75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ht="12.75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ht="12.75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ht="12.75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ht="12.75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ht="12.75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ht="12.75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ht="12.75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ht="12.75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ht="12.75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ht="12.75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ht="12.75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ht="12.75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ht="12.75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ht="12.75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ht="12.75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ht="12.75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ht="12.75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ht="12.75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ht="12.75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ht="12.75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ht="12.75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ht="12.75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ht="12.75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ht="12.75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ht="12.75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ht="12.75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ht="12.75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ht="12.75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ht="12.75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ht="12.75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ht="12.75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ht="12.75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ht="12.75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ht="12.75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ht="12.75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ht="12.75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ht="12.75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ht="12.7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ht="12.75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ht="12.75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ht="12.75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ht="12.75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ht="12.75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ht="12.75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ht="12.75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ht="12.75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ht="12.75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ht="12.75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ht="12.75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ht="12.75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ht="12.75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ht="12.75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ht="12.75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ht="12.75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ht="12.75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ht="12.75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ht="12.75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ht="12.75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ht="12.75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ht="12.75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ht="12.75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ht="12.75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ht="12.75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ht="12.75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ht="12.75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ht="12.75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ht="12.75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ht="12.75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ht="12.75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ht="12.75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ht="12.75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ht="12.75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ht="12.75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ht="12.75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ht="12.75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ht="12.75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ht="12.75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ht="12.75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ht="12.75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ht="12.75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ht="12.75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ht="12.75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ht="12.75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ht="12.75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ht="12.75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ht="12.75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ht="12.75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ht="12.75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ht="12.75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ht="12.75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ht="12.75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ht="12.7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ht="12.75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ht="12.75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ht="12.75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ht="12.75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ht="12.75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ht="12.75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ht="12.75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ht="12.75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ht="12.75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ht="12.75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ht="12.75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ht="12.75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ht="12.75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ht="12.75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ht="12.75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ht="12.75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ht="12.75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ht="12.75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ht="12.75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ht="12.75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ht="12.75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ht="12.75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ht="12.75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ht="12.75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ht="12.75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ht="12.75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ht="12.75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ht="12.75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ht="12.75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ht="12.75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ht="12.75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ht="12.75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ht="12.75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ht="12.75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ht="12.75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ht="12.75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ht="12.75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ht="12.75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ht="12.75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ht="12.75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ht="12.75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ht="12.75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ht="12.75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ht="12.75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ht="12.75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ht="12.75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ht="12.75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ht="12.75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ht="12.75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ht="12.75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ht="12.75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ht="12.75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ht="12.75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ht="12.7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ht="12.75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ht="12.75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ht="12.75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ht="12.75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ht="12.75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ht="12.75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ht="12.75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ht="12.75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ht="12.75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ht="12.75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ht="12.75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ht="12.75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ht="12.75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ht="12.75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ht="12.75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ht="12.75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ht="12.75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ht="12.75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ht="12.75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ht="12.75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ht="12.75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ht="12.75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ht="12.75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ht="12.75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ht="12.75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ht="12.75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ht="12.75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ht="12.75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ht="12.75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ht="12.75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ht="12.75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ht="12.75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ht="12.75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ht="12.75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ht="12.75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ht="12.75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ht="12.75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ht="12.75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ht="12.75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ht="12.75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ht="12.75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ht="12.75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ht="12.75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ht="12.75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ht="12.75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ht="12.75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ht="12.75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ht="12.75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ht="12.75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ht="12.75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ht="12.75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ht="12.75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ht="12.75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ht="12.7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ht="12.75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ht="12.75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ht="12.75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ht="12.75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ht="12.75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ht="12.75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ht="12.75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ht="12.75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ht="12.75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ht="12.75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ht="12.75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ht="12.75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ht="12.75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ht="12.75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ht="12.75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ht="12.75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ht="12.75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ht="12.75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ht="12.75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ht="12.75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ht="12.75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ht="12.75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ht="12.75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ht="12.75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ht="12.75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ht="12.75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ht="12.75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ht="12.75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ht="12.75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ht="12.75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ht="12.75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ht="12.75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ht="12.75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ht="12.75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ht="12.75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ht="12.75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ht="12.75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ht="12.75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ht="12.75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ht="12.75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ht="12.75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ht="12.75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ht="12.75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ht="12.75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ht="12.75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ht="12.75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ht="12.75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ht="12.75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ht="12.75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ht="12.75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ht="12.75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ht="12.75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ht="12.75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ht="12.7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ht="12.75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ht="12.75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ht="12.75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ht="12.75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ht="12.75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ht="12.75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ht="12.75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ht="12.75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ht="12.75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ht="12.75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ht="12.75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ht="12.75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ht="12.75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ht="12.75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ht="12.75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ht="12.75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ht="12.75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ht="12.75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ht="12.75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ht="12.75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ht="12.75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ht="12.75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ht="12.75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ht="12.75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ht="12.75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ht="12.75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ht="12.75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ht="12.75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ht="12.75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ht="12.75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ht="12.75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ht="12.75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ht="12.75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ht="12.75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ht="12.75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ht="12.75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ht="12.75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ht="12.75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ht="12.75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ht="12.75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ht="12.75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ht="12.75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ht="12.75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ht="12.75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ht="12.75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ht="12.75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ht="12.75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ht="12.75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ht="12.75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ht="12.75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ht="12.75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ht="12.75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ht="12.75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ht="12.7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ht="12.75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ht="12.75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ht="12.75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ht="12.75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ht="12.75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ht="12.75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ht="12.75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ht="12.75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ht="12.75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ht="12.75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ht="12.75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ht="12.75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ht="12.75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ht="12.75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ht="12.75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ht="12.75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ht="12.75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ht="12.75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ht="12.75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ht="12.75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ht="12.75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ht="12.75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ht="12.75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ht="12.75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ht="12.75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ht="12.75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ht="12.75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ht="12.75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ht="12.75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ht="12.75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ht="12.75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ht="12.75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ht="12.75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ht="12.75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ht="12.75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ht="12.75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ht="12.75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ht="12.75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ht="12.75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ht="12.75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ht="12.75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ht="12.75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ht="12.75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ht="12.75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ht="12.75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ht="12.75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ht="12.75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ht="12.75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ht="12.75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ht="12.75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ht="12.75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ht="12.75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ht="12.75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ht="12.7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ht="12.75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ht="12.75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ht="12.75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ht="12.75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ht="12.75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ht="12.75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ht="12.75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ht="12.75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ht="12.75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ht="12.75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ht="12.75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ht="12.75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ht="12.75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ht="12.75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ht="12.75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ht="12.75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ht="12.75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ht="12.75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ht="12.75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ht="12.75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ht="12.75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ht="12.75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ht="12.75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ht="12.75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ht="12.75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ht="12.75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ht="12.75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ht="12.75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ht="12.75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ht="12.75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ht="12.75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ht="12.75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ht="12.75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ht="12.75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ht="12.75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ht="12.75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ht="12.75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ht="12.75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ht="12.75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ht="12.75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ht="12.75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ht="12.75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ht="12.75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ht="12.75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ht="12.75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ht="12.75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ht="12.75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ht="12.75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ht="12.75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ht="12.75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ht="12.75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ht="12.75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ht="12.75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ht="12.7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ht="12.75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ht="12.75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ht="12.75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ht="12.75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ht="12.75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ht="12.75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ht="12.75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ht="12.75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ht="12.75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ht="12.75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ht="12.75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ht="12.75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ht="12.75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ht="12.75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ht="12.75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ht="12.75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ht="12.75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ht="12.75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ht="12.75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ht="12.75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ht="12.75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ht="12.75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ht="12.75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ht="12.75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ht="12.75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ht="12.75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ht="12.75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ht="12.75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ht="12.75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ht="12.75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ht="12.75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ht="12.75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ht="12.75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ht="12.75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ht="12.75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ht="12.75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ht="12.75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ht="12.75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ht="12.75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ht="12.75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ht="12.75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ht="12.75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ht="12.75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ht="12.75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ht="12.75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ht="12.75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ht="12.75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ht="12.75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ht="12.75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ht="12.75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ht="12.75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ht="12.75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ht="12.75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ht="12.7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ht="12.75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ht="12.75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ht="12.75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ht="12.75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ht="12.75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ht="12.75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ht="12.75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ht="12.75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ht="12.75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ht="12.75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ht="12.75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ht="12.75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ht="12.75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ht="12.75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ht="12.75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ht="12.75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ht="12.75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ht="12.75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ht="12.75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ht="12.75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ht="12.75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ht="12.75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ht="12.75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ht="12.75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ht="12.75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ht="12.75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ht="12.75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ht="12.75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ht="12.75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ht="12.75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ht="12.75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ht="12.75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ht="12.75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ht="12.75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ht="12.75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ht="12.75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ht="12.75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ht="12.75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ht="12.75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ht="12.75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ht="12.75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ht="12.75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ht="12.75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ht="12.75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ht="12.75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ht="12.75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ht="12.75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ht="12.75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ht="12.75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ht="12.75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ht="12.75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ht="12.75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ht="12.75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ht="12.7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ht="12.75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ht="12.75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ht="12.75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ht="12.75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ht="12.75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ht="12.75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ht="12.75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ht="12.75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ht="12.75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ht="12.75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ht="12.75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ht="12.75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ht="12.75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ht="12.75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ht="12.75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ht="12.75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ht="12.75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ht="12.75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ht="12.75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ht="12.75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ht="12.75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ht="12.75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ht="12.75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ht="12.75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ht="12.75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ht="12.75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ht="12.75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ht="12.75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ht="12.75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ht="12.75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ht="12.75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ht="12.75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ht="12.75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ht="12.75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ht="12.75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ht="12.75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ht="12.75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ht="12.75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ht="12.75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ht="12.75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ht="12.75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ht="12.75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ht="12.75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ht="12.75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ht="12.75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ht="12.75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ht="12.75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ht="12.75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ht="12.75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ht="12.75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ht="12.75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ht="12.75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ht="12.75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ht="12.7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ht="12.75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ht="12.75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ht="12.75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ht="12.75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ht="12.75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ht="12.75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ht="12.75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ht="12.75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ht="12.75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ht="12.75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ht="12.75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ht="12.75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ht="12.75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ht="12.75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ht="12.75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ht="12.75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ht="12.75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ht="12.75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ht="12.75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ht="12.75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ht="12.75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ht="12.75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ht="12.75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ht="12.75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ht="12.75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ht="12.75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ht="12.75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ht="12.75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ht="12.75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ht="12.75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ht="12.75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ht="12.75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ht="12.75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ht="12.75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ht="12.75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ht="12.75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ht="12.75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ht="12.75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ht="12.75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ht="12.75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ht="12.75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ht="12.75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ht="12.75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ht="12.75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ht="12.75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ht="12.75">
      <c r="A4718" s="46"/>
      <c r="B4718" s="4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ht="12.75">
      <c r="A4719" s="46"/>
      <c r="B4719" s="4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ht="12.75">
      <c r="A4720" s="46"/>
      <c r="B4720" s="4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ht="12.75">
      <c r="A4721" s="46"/>
      <c r="B4721" s="4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ht="12.75">
      <c r="A4722" s="46"/>
      <c r="B4722" s="4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ht="12.75">
      <c r="A4723" s="46"/>
      <c r="B4723" s="4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ht="12.75">
      <c r="A4724" s="46"/>
      <c r="B4724" s="4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ht="12.75">
      <c r="A4725" s="46"/>
      <c r="B4725" s="4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ht="12.75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ht="12.75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ht="12.75">
      <c r="A4728" s="46"/>
      <c r="B4728" s="4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ht="12.75">
      <c r="A4729" s="46"/>
      <c r="B4729" s="4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ht="12.75">
      <c r="A4730" s="46"/>
      <c r="B4730" s="4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ht="12.75">
      <c r="A4731" s="46"/>
      <c r="B4731" s="4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ht="12.75">
      <c r="A4732" s="46"/>
      <c r="B4732" s="4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ht="12.75">
      <c r="A4733" s="46"/>
      <c r="B4733" s="4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ht="12.75">
      <c r="A4734" s="46"/>
      <c r="B4734" s="4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ht="12.75">
      <c r="A4735" s="46"/>
      <c r="B4735" s="4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ht="12.75">
      <c r="A4736" s="46"/>
      <c r="B4736" s="4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ht="12.75">
      <c r="A4737" s="46"/>
      <c r="B4737" s="46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ht="12.75">
      <c r="A4738" s="46"/>
      <c r="B4738" s="46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ht="12.75">
      <c r="A4739" s="46"/>
      <c r="B4739" s="46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ht="12.75">
      <c r="A4740" s="46"/>
      <c r="B4740" s="46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ht="12.75">
      <c r="A4741" s="46"/>
      <c r="B4741" s="46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ht="12.75">
      <c r="A4742" s="46"/>
      <c r="B4742" s="46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ht="12.75">
      <c r="A4743" s="46"/>
      <c r="B4743" s="46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ht="12.75">
      <c r="A4744" s="46"/>
      <c r="B4744" s="46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ht="12.75">
      <c r="A4745" s="46"/>
      <c r="B4745" s="46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ht="12.75">
      <c r="A4746" s="46"/>
      <c r="B4746" s="46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ht="12.75">
      <c r="A4747" s="46"/>
      <c r="B4747" s="46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ht="12.75">
      <c r="A4748" s="46"/>
      <c r="B4748" s="46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ht="12.75">
      <c r="A4749" s="46"/>
      <c r="B4749" s="46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ht="12.75">
      <c r="A4750" s="46"/>
      <c r="B4750" s="46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ht="12.75">
      <c r="A4751" s="46"/>
      <c r="B4751" s="46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ht="12.75">
      <c r="A4752" s="46"/>
      <c r="B4752" s="46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ht="12.75">
      <c r="A4753" s="46"/>
      <c r="B4753" s="46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ht="12.75">
      <c r="A4754" s="46"/>
      <c r="B4754" s="46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ht="12.75">
      <c r="A4755" s="46"/>
      <c r="B4755" s="46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ht="12.75">
      <c r="A4756" s="46"/>
      <c r="B4756" s="46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ht="12.75">
      <c r="A4757" s="46"/>
      <c r="B4757" s="46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ht="12.75">
      <c r="A4758" s="46"/>
      <c r="B4758" s="46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ht="12.75">
      <c r="A4759" s="46"/>
      <c r="B4759" s="46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ht="12.75">
      <c r="A4760" s="46"/>
      <c r="B4760" s="46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ht="12.75">
      <c r="A4761" s="46"/>
      <c r="B4761" s="46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ht="12.75">
      <c r="A4762" s="46"/>
      <c r="B4762" s="46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ht="12.75">
      <c r="A4763" s="46"/>
      <c r="B4763" s="46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ht="12.75">
      <c r="A4764" s="46"/>
      <c r="B4764" s="46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ht="12.75">
      <c r="A4765" s="46"/>
      <c r="B4765" s="46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ht="12.75">
      <c r="A4766" s="46"/>
      <c r="B4766" s="46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ht="12.75">
      <c r="A4767" s="46"/>
      <c r="B4767" s="46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ht="12.75">
      <c r="A4768" s="46"/>
      <c r="B4768" s="46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ht="12.75">
      <c r="A4769" s="46"/>
      <c r="B4769" s="46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ht="12.75">
      <c r="A4770" s="46"/>
      <c r="B4770" s="46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ht="12.75">
      <c r="A4771" s="46"/>
      <c r="B4771" s="46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ht="12.75">
      <c r="A4772" s="46"/>
      <c r="B4772" s="46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ht="12.75">
      <c r="A4773" s="46"/>
      <c r="B4773" s="46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ht="12.75">
      <c r="A4774" s="46"/>
      <c r="B4774" s="46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ht="12.75">
      <c r="A4775" s="46"/>
      <c r="B4775" s="46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ht="12.75">
      <c r="A4776" s="46"/>
      <c r="B4776" s="46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ht="12.75">
      <c r="A4777" s="46"/>
      <c r="B4777" s="46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ht="12.75">
      <c r="A4778" s="46"/>
      <c r="B4778" s="46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ht="12.75">
      <c r="A4779" s="46"/>
      <c r="B4779" s="46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ht="12.75">
      <c r="A4780" s="46"/>
      <c r="B4780" s="4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ht="12.75">
      <c r="A4781" s="46"/>
      <c r="B4781" s="4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ht="12.75">
      <c r="A4782" s="46"/>
      <c r="B4782" s="46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ht="12.75">
      <c r="A4783" s="46"/>
      <c r="B4783" s="46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ht="12.75">
      <c r="A4784" s="46"/>
      <c r="B4784" s="46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ht="12.75">
      <c r="A4785" s="46"/>
      <c r="B4785" s="46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ht="12.75">
      <c r="A4786" s="46"/>
      <c r="B4786" s="46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ht="12.75">
      <c r="A4787" s="46"/>
      <c r="B4787" s="46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ht="12.75">
      <c r="A4788" s="46"/>
      <c r="B4788" s="46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ht="12.75">
      <c r="A4789" s="46"/>
      <c r="B4789" s="46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ht="12.75">
      <c r="A4790" s="46"/>
      <c r="B4790" s="46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ht="12.75">
      <c r="A4791" s="46"/>
      <c r="B4791" s="46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ht="12.75">
      <c r="A4792" s="46"/>
      <c r="B4792" s="46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ht="12.75">
      <c r="A4793" s="46"/>
      <c r="B4793" s="46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ht="12.75">
      <c r="A4794" s="46"/>
      <c r="B4794" s="46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ht="12.75">
      <c r="A4795" s="46"/>
      <c r="B4795" s="46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ht="12.75">
      <c r="A4796" s="46"/>
      <c r="B4796" s="46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ht="12.75">
      <c r="A4797" s="46"/>
      <c r="B4797" s="46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ht="12.75">
      <c r="A4798" s="46"/>
      <c r="B4798" s="46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ht="12.75">
      <c r="A4799" s="46"/>
      <c r="B4799" s="46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ht="12.75">
      <c r="A4800" s="46"/>
      <c r="B4800" s="46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ht="12.75">
      <c r="A4801" s="46"/>
      <c r="B4801" s="46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ht="12.75">
      <c r="A4802" s="46"/>
      <c r="B4802" s="46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ht="12.75">
      <c r="A4803" s="46"/>
      <c r="B4803" s="46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ht="12.75">
      <c r="A4804" s="46"/>
      <c r="B4804" s="46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ht="12.75">
      <c r="A4805" s="46"/>
      <c r="B4805" s="46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ht="12.75">
      <c r="A4806" s="46"/>
      <c r="B4806" s="46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ht="12.75">
      <c r="A4807" s="46"/>
      <c r="B4807" s="46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ht="12.75">
      <c r="A4808" s="46"/>
      <c r="B4808" s="46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ht="12.75">
      <c r="A4809" s="46"/>
      <c r="B4809" s="46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ht="12.75">
      <c r="A4810" s="46"/>
      <c r="B4810" s="46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ht="12.75">
      <c r="A4811" s="46"/>
      <c r="B4811" s="46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ht="12.75">
      <c r="A4812" s="46"/>
      <c r="B4812" s="46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ht="12.75">
      <c r="A4813" s="46"/>
      <c r="B4813" s="46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ht="12.75">
      <c r="A4814" s="46"/>
      <c r="B4814" s="46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ht="12.75">
      <c r="A4815" s="46"/>
      <c r="B4815" s="46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ht="12.75">
      <c r="A4816" s="46"/>
      <c r="B4816" s="46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ht="12.75">
      <c r="A4817" s="46"/>
      <c r="B4817" s="46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ht="12.75">
      <c r="A4818" s="46"/>
      <c r="B4818" s="46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ht="12.75">
      <c r="A4819" s="46"/>
      <c r="B4819" s="46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ht="12.75">
      <c r="A4820" s="46"/>
      <c r="B4820" s="46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ht="12.75">
      <c r="A4821" s="46"/>
      <c r="B4821" s="46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ht="12.75">
      <c r="A4822" s="46"/>
      <c r="B4822" s="46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ht="12.75">
      <c r="A4823" s="46"/>
      <c r="B4823" s="46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ht="12.75">
      <c r="A4824" s="46"/>
      <c r="B4824" s="46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ht="12.75">
      <c r="A4825" s="46"/>
      <c r="B4825" s="46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ht="12.75">
      <c r="A4826" s="46"/>
      <c r="B4826" s="46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ht="12.75">
      <c r="A4827" s="46"/>
      <c r="B4827" s="46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ht="12.75">
      <c r="A4828" s="46"/>
      <c r="B4828" s="46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ht="12.75">
      <c r="A4829" s="46"/>
      <c r="B4829" s="46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ht="12.75">
      <c r="A4830" s="46"/>
      <c r="B4830" s="46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ht="12.75">
      <c r="A4831" s="46"/>
      <c r="B4831" s="46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ht="12.75">
      <c r="A4832" s="46"/>
      <c r="B4832" s="46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ht="12.75">
      <c r="A4833" s="46"/>
      <c r="B4833" s="46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ht="12.75">
      <c r="A4834" s="46"/>
      <c r="B4834" s="4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ht="12.75">
      <c r="A4835" s="46"/>
      <c r="B4835" s="4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ht="12.75">
      <c r="A4836" s="46"/>
      <c r="B4836" s="46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ht="12.75">
      <c r="A4837" s="46"/>
      <c r="B4837" s="46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ht="12.75">
      <c r="A4838" s="46"/>
      <c r="B4838" s="46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ht="12.75">
      <c r="A4839" s="46"/>
      <c r="B4839" s="46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ht="12.75">
      <c r="A4840" s="46"/>
      <c r="B4840" s="46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ht="12.75">
      <c r="A4841" s="46"/>
      <c r="B4841" s="46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ht="12.75">
      <c r="A4842" s="46"/>
      <c r="B4842" s="46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ht="12.75">
      <c r="A4843" s="46"/>
      <c r="B4843" s="46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ht="12.75">
      <c r="A4844" s="46"/>
      <c r="B4844" s="46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ht="12.75">
      <c r="A4845" s="46"/>
      <c r="B4845" s="46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ht="12.75">
      <c r="A4846" s="46"/>
      <c r="B4846" s="46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ht="12.75">
      <c r="A4847" s="46"/>
      <c r="B4847" s="46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ht="12.75">
      <c r="A4848" s="46"/>
      <c r="B4848" s="46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ht="12.75">
      <c r="A4849" s="46"/>
      <c r="B4849" s="46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ht="12.75">
      <c r="A4850" s="46"/>
      <c r="B4850" s="46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ht="12.75">
      <c r="A4851" s="46"/>
      <c r="B4851" s="46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ht="12.75">
      <c r="A4852" s="46"/>
      <c r="B4852" s="46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ht="12.75">
      <c r="A4853" s="46"/>
      <c r="B4853" s="46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ht="12.75">
      <c r="A4854" s="46"/>
      <c r="B4854" s="46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ht="12.75">
      <c r="A4855" s="46"/>
      <c r="B4855" s="46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ht="12.75">
      <c r="A4856" s="46"/>
      <c r="B4856" s="46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ht="12.75">
      <c r="A4857" s="46"/>
      <c r="B4857" s="46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ht="12.75">
      <c r="A4858" s="46"/>
      <c r="B4858" s="46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ht="12.75">
      <c r="A4859" s="46"/>
      <c r="B4859" s="46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ht="12.75">
      <c r="A4860" s="46"/>
      <c r="B4860" s="46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ht="12.75">
      <c r="A4861" s="46"/>
      <c r="B4861" s="46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ht="12.75">
      <c r="A4862" s="46"/>
      <c r="B4862" s="46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ht="12.75">
      <c r="A4863" s="46"/>
      <c r="B4863" s="46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ht="12.75">
      <c r="A4864" s="46"/>
      <c r="B4864" s="46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ht="12.75">
      <c r="A4865" s="46"/>
      <c r="B4865" s="46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ht="12.75">
      <c r="A4866" s="46"/>
      <c r="B4866" s="46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ht="12.75">
      <c r="A4867" s="46"/>
      <c r="B4867" s="46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ht="12.75">
      <c r="A4868" s="46"/>
      <c r="B4868" s="46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ht="12.75">
      <c r="A4869" s="46"/>
      <c r="B4869" s="46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ht="12.75">
      <c r="A4870" s="46"/>
      <c r="B4870" s="46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ht="12.75">
      <c r="A4871" s="46"/>
      <c r="B4871" s="46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ht="12.75">
      <c r="A4872" s="46"/>
      <c r="B4872" s="46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ht="12.75">
      <c r="A4873" s="46"/>
      <c r="B4873" s="46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ht="12.75">
      <c r="A4874" s="46"/>
      <c r="B4874" s="46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ht="12.75">
      <c r="A4875" s="46"/>
      <c r="B4875" s="46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ht="12.75">
      <c r="A4876" s="46"/>
      <c r="B4876" s="46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ht="12.75">
      <c r="A4877" s="46"/>
      <c r="B4877" s="46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ht="12.75">
      <c r="A4878" s="46"/>
      <c r="B4878" s="46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ht="12.75">
      <c r="A4879" s="46"/>
      <c r="B4879" s="46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ht="12.75">
      <c r="A4880" s="46"/>
      <c r="B4880" s="46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ht="12.75">
      <c r="A4881" s="46"/>
      <c r="B4881" s="46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ht="12.75">
      <c r="A4882" s="46"/>
      <c r="B4882" s="46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ht="12.75">
      <c r="A4883" s="46"/>
      <c r="B4883" s="46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ht="12.75">
      <c r="A4884" s="46"/>
      <c r="B4884" s="46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ht="12.75">
      <c r="A4885" s="46"/>
      <c r="B4885" s="46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ht="12.75">
      <c r="A4886" s="46"/>
      <c r="B4886" s="46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ht="12.75">
      <c r="A4887" s="46"/>
      <c r="B4887" s="46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ht="12.75">
      <c r="A4888" s="46"/>
      <c r="B4888" s="4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ht="12.75">
      <c r="A4889" s="46"/>
      <c r="B4889" s="4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ht="12.75">
      <c r="A4890" s="46"/>
      <c r="B4890" s="46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ht="12.75">
      <c r="A4891" s="46"/>
      <c r="B4891" s="46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ht="12.75">
      <c r="A4892" s="46"/>
      <c r="B4892" s="46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ht="12.75">
      <c r="A4893" s="46"/>
      <c r="B4893" s="46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ht="12.75">
      <c r="A4894" s="46"/>
      <c r="B4894" s="46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ht="12.75">
      <c r="A4895" s="46"/>
      <c r="B4895" s="46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ht="12.75">
      <c r="A4896" s="46"/>
      <c r="B4896" s="46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ht="12.75">
      <c r="A4897" s="46"/>
      <c r="B4897" s="46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ht="12.75">
      <c r="A4898" s="46"/>
      <c r="B4898" s="46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ht="12.75">
      <c r="A4899" s="46"/>
      <c r="B4899" s="46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ht="12.75">
      <c r="A4900" s="46"/>
      <c r="B4900" s="46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ht="12.75">
      <c r="A4901" s="46"/>
      <c r="B4901" s="46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ht="12.75">
      <c r="A4902" s="46"/>
      <c r="B4902" s="46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ht="12.75">
      <c r="A4903" s="46"/>
      <c r="B4903" s="46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ht="12.75">
      <c r="A4904" s="46"/>
      <c r="B4904" s="46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ht="12.75">
      <c r="A4905" s="46"/>
      <c r="B4905" s="46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ht="12.75">
      <c r="A4906" s="46"/>
      <c r="B4906" s="46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ht="12.75">
      <c r="A4907" s="46"/>
      <c r="B4907" s="46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ht="12.75">
      <c r="A4908" s="46"/>
      <c r="B4908" s="46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ht="12.75">
      <c r="A4909" s="46"/>
      <c r="B4909" s="46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ht="12.75">
      <c r="A4910" s="46"/>
      <c r="B4910" s="46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ht="12.75">
      <c r="A4911" s="46"/>
      <c r="B4911" s="46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ht="12.75">
      <c r="A4912" s="46"/>
      <c r="B4912" s="46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ht="12.75">
      <c r="A4913" s="46"/>
      <c r="B4913" s="46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ht="12.75">
      <c r="A4914" s="46"/>
      <c r="B4914" s="46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ht="12.75">
      <c r="A4915" s="46"/>
      <c r="B4915" s="46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ht="12.75">
      <c r="A4916" s="46"/>
      <c r="B4916" s="46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ht="12.75">
      <c r="A4917" s="46"/>
      <c r="B4917" s="46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ht="12.75">
      <c r="A4918" s="46"/>
      <c r="B4918" s="46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ht="12.75">
      <c r="A4919" s="46"/>
      <c r="B4919" s="46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ht="12.75">
      <c r="A4920" s="46"/>
      <c r="B4920" s="46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ht="12.75">
      <c r="A4921" s="46"/>
      <c r="B4921" s="46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ht="12.75">
      <c r="A4922" s="46"/>
      <c r="B4922" s="46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ht="12.75">
      <c r="A4923" s="46"/>
      <c r="B4923" s="46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ht="12.75">
      <c r="A4924" s="46"/>
      <c r="B4924" s="46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ht="12.75">
      <c r="A4925" s="46"/>
      <c r="B4925" s="46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ht="12.75">
      <c r="A4926" s="46"/>
      <c r="B4926" s="46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ht="12.75">
      <c r="A4927" s="46"/>
      <c r="B4927" s="46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ht="12.75">
      <c r="A4928" s="46"/>
      <c r="B4928" s="46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ht="12.75">
      <c r="A4929" s="46"/>
      <c r="B4929" s="46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ht="12.75">
      <c r="A4930" s="46"/>
      <c r="B4930" s="46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ht="12.75">
      <c r="A4931" s="46"/>
      <c r="B4931" s="46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ht="12.75">
      <c r="A4932" s="46"/>
      <c r="B4932" s="46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ht="12.75">
      <c r="A4933" s="46"/>
      <c r="B4933" s="46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ht="12.75">
      <c r="A4934" s="46"/>
      <c r="B4934" s="46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ht="12.75">
      <c r="A4935" s="46"/>
      <c r="B4935" s="46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ht="12.75">
      <c r="A4936" s="46"/>
      <c r="B4936" s="46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ht="12.75">
      <c r="A4937" s="46"/>
      <c r="B4937" s="46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ht="12.75">
      <c r="A4938" s="46"/>
      <c r="B4938" s="46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ht="12.75">
      <c r="A4939" s="46"/>
      <c r="B4939" s="46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ht="12.75">
      <c r="A4940" s="46"/>
      <c r="B4940" s="46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ht="12.75">
      <c r="A4941" s="46"/>
      <c r="B4941" s="46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ht="12.75">
      <c r="A4942" s="46"/>
      <c r="B4942" s="4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ht="12.75">
      <c r="A4943" s="46"/>
      <c r="B4943" s="4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ht="12.75">
      <c r="A4944" s="46"/>
      <c r="B4944" s="46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ht="12.75">
      <c r="A4945" s="46"/>
      <c r="B4945" s="46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ht="12.75">
      <c r="A4946" s="46"/>
      <c r="B4946" s="46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ht="12.75">
      <c r="A4947" s="46"/>
      <c r="B4947" s="46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ht="12.75">
      <c r="A4948" s="46"/>
      <c r="B4948" s="46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ht="12.75">
      <c r="A4949" s="46"/>
      <c r="B4949" s="46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ht="12.75">
      <c r="A4950" s="46"/>
      <c r="B4950" s="46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ht="12.75">
      <c r="A4951" s="46"/>
      <c r="B4951" s="46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ht="12.75">
      <c r="A4952" s="46"/>
      <c r="B4952" s="46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ht="12.75">
      <c r="A4953" s="46"/>
      <c r="B4953" s="46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ht="12.75">
      <c r="A4954" s="46"/>
      <c r="B4954" s="46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ht="12.75">
      <c r="A4955" s="46"/>
      <c r="B4955" s="46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ht="12.75">
      <c r="A4956" s="46"/>
      <c r="B4956" s="46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ht="12.75">
      <c r="A4957" s="46"/>
      <c r="B4957" s="46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ht="12.75">
      <c r="A4958" s="46"/>
      <c r="B4958" s="46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ht="12.75">
      <c r="A4959" s="46"/>
      <c r="B4959" s="46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ht="12.75">
      <c r="A4960" s="46"/>
      <c r="B4960" s="46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ht="12.75">
      <c r="A4961" s="46"/>
      <c r="B4961" s="46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ht="12.75">
      <c r="A4962" s="46"/>
      <c r="B4962" s="46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ht="12.75">
      <c r="A4963" s="46"/>
      <c r="B4963" s="46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ht="12.75">
      <c r="A4964" s="46"/>
      <c r="B4964" s="46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ht="12.75">
      <c r="A4965" s="46"/>
      <c r="B4965" s="46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ht="12.75">
      <c r="A4966" s="46"/>
      <c r="B4966" s="46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ht="12.75">
      <c r="A4967" s="46"/>
      <c r="B4967" s="46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ht="12.75">
      <c r="A4968" s="46"/>
      <c r="B4968" s="46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ht="12.75">
      <c r="A4969" s="46"/>
      <c r="B4969" s="46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ht="12.75">
      <c r="A4970" s="46"/>
      <c r="B4970" s="46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ht="12.75">
      <c r="A4971" s="46"/>
      <c r="B4971" s="46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ht="12.75">
      <c r="A4972" s="46"/>
      <c r="B4972" s="46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ht="12.75">
      <c r="A4973" s="46"/>
      <c r="B4973" s="46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ht="12.75">
      <c r="A4974" s="46"/>
      <c r="B4974" s="46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ht="12.75">
      <c r="A4975" s="46"/>
      <c r="B4975" s="46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ht="12.75">
      <c r="A4976" s="46"/>
      <c r="B4976" s="46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ht="12.75">
      <c r="A4977" s="46"/>
      <c r="B4977" s="46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ht="12.75">
      <c r="A4978" s="46"/>
      <c r="B4978" s="46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ht="12.75">
      <c r="A4979" s="46"/>
      <c r="B4979" s="46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ht="12.75">
      <c r="A4980" s="46"/>
      <c r="B4980" s="46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ht="12.75">
      <c r="A4981" s="46"/>
      <c r="B4981" s="46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ht="12.75">
      <c r="A4982" s="46"/>
      <c r="B4982" s="46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ht="12.75">
      <c r="A4983" s="46"/>
      <c r="B4983" s="46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ht="12.75">
      <c r="A4984" s="46"/>
      <c r="B4984" s="46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</sheetData>
  <sheetProtection formatCells="0" formatColumns="0" formatRows="0" insertRows="0" deleteRows="0" sort="0" autoFilter="0"/>
  <mergeCells count="17"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  <mergeCell ref="W1:W2"/>
    <mergeCell ref="B1:B2"/>
    <mergeCell ref="C1:C2"/>
    <mergeCell ref="D1:D2"/>
    <mergeCell ref="E1:J1"/>
    <mergeCell ref="K1:L1"/>
    <mergeCell ref="M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G4" sqref="G4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121" t="s">
        <v>49</v>
      </c>
      <c r="C1" s="121"/>
      <c r="D1" s="121"/>
      <c r="E1" s="30">
        <v>1</v>
      </c>
    </row>
    <row r="3" spans="2:10" ht="13.5" thickBot="1">
      <c r="B3" s="120" t="s">
        <v>38</v>
      </c>
      <c r="C3" s="120"/>
      <c r="D3" s="120"/>
      <c r="E3" s="120"/>
      <c r="F3" s="32"/>
      <c r="G3" s="32"/>
      <c r="H3" s="32"/>
      <c r="I3" s="32"/>
      <c r="J3" s="32"/>
    </row>
    <row r="4" spans="2:10" ht="13.5" thickBot="1">
      <c r="B4" s="21" t="s">
        <v>39</v>
      </c>
      <c r="C4" s="22" t="s">
        <v>40</v>
      </c>
      <c r="D4" s="22" t="s">
        <v>41</v>
      </c>
      <c r="E4" s="23" t="s">
        <v>42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0</v>
      </c>
      <c r="C5" s="35">
        <f ca="1">COUNTIF(INDIRECT("Spisak!T3:T"&amp;E1),"&gt;="&amp;(0.5*Parametri!D12))</f>
        <v>0</v>
      </c>
      <c r="D5" s="35">
        <f ca="1">COUNTIF(INDIRECT("Spisak!T3:T"&amp;E1),"&lt;"&amp;(0.1*Parametri!D12))</f>
        <v>0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43</v>
      </c>
      <c r="C6" s="38">
        <f>IF($B$5&gt;0,C5/$B$5,"")</f>
      </c>
      <c r="D6" s="38">
        <f>IF($B$5&gt;0,D5/$B$5,"")</f>
      </c>
      <c r="E6" s="39">
        <f>IF($B$5&gt;0,E5/$B$5,"")</f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120" t="s">
        <v>44</v>
      </c>
      <c r="C8" s="120"/>
      <c r="D8" s="120"/>
      <c r="E8" s="120"/>
      <c r="F8" s="32"/>
      <c r="G8" s="32"/>
      <c r="H8" s="32"/>
      <c r="I8" s="32"/>
      <c r="J8" s="32"/>
    </row>
    <row r="9" spans="2:10" ht="13.5" thickBot="1">
      <c r="B9" s="21" t="s">
        <v>39</v>
      </c>
      <c r="C9" s="22" t="s">
        <v>40</v>
      </c>
      <c r="D9" s="22" t="s">
        <v>41</v>
      </c>
      <c r="E9" s="23" t="s">
        <v>42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0</v>
      </c>
      <c r="C10" s="35">
        <f ca="1">COUNTIF(INDIRECT("Spisak!U3:U"&amp;$E$1),"&gt;="&amp;(0.5*Parametri!F12))</f>
        <v>0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43</v>
      </c>
      <c r="C11" s="38">
        <f>IF($B$10&gt;0,C10/$B$10,"")</f>
      </c>
      <c r="D11" s="38">
        <f>IF($B$10&gt;0,D10/$B$10,"")</f>
      </c>
      <c r="E11" s="39">
        <f>IF($B$10&gt;0,E10/$B$10,"")</f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120" t="s">
        <v>45</v>
      </c>
      <c r="C13" s="120"/>
      <c r="D13" s="120"/>
      <c r="E13" s="120"/>
      <c r="F13" s="32"/>
      <c r="G13" s="32"/>
      <c r="H13" s="32"/>
      <c r="I13" s="32"/>
      <c r="J13" s="32"/>
    </row>
    <row r="14" spans="2:10" ht="13.5" thickBot="1">
      <c r="B14" s="21" t="s">
        <v>39</v>
      </c>
      <c r="C14" s="22" t="s">
        <v>40</v>
      </c>
      <c r="D14" s="22" t="s">
        <v>41</v>
      </c>
      <c r="E14" s="23" t="s">
        <v>42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43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32" t="s">
        <v>103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ht="19.5" customHeight="1">
      <c r="A2" s="135" t="s">
        <v>104</v>
      </c>
      <c r="B2" s="136"/>
      <c r="C2" s="136"/>
      <c r="D2" s="136"/>
      <c r="E2" s="136"/>
      <c r="F2" s="136"/>
      <c r="G2" s="136"/>
      <c r="H2" s="136"/>
      <c r="I2" s="136"/>
      <c r="J2" s="136" t="s">
        <v>105</v>
      </c>
      <c r="K2" s="136"/>
      <c r="L2" s="136"/>
      <c r="M2" s="136"/>
      <c r="N2" s="136"/>
      <c r="O2" s="136"/>
      <c r="P2" s="137"/>
    </row>
    <row r="3" spans="1:16" s="49" customFormat="1" ht="30" customHeight="1" thickBot="1">
      <c r="A3" s="138" t="s">
        <v>106</v>
      </c>
      <c r="B3" s="139"/>
      <c r="C3" s="139"/>
      <c r="D3" s="139"/>
      <c r="E3" s="139" t="s">
        <v>107</v>
      </c>
      <c r="F3" s="139"/>
      <c r="G3" s="139"/>
      <c r="H3" s="139"/>
      <c r="I3" s="139"/>
      <c r="J3" s="139" t="s">
        <v>108</v>
      </c>
      <c r="K3" s="139"/>
      <c r="L3" s="139"/>
      <c r="M3" s="139"/>
      <c r="N3" s="139" t="s">
        <v>109</v>
      </c>
      <c r="O3" s="139"/>
      <c r="P3" s="140"/>
    </row>
    <row r="4" ht="13.5" thickBot="1"/>
    <row r="5" spans="1:16" ht="24" customHeight="1">
      <c r="A5" s="128" t="s">
        <v>72</v>
      </c>
      <c r="B5" s="122" t="s">
        <v>73</v>
      </c>
      <c r="C5" s="131" t="s">
        <v>74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22" t="s">
        <v>85</v>
      </c>
      <c r="P5" s="125" t="s">
        <v>86</v>
      </c>
    </row>
    <row r="6" spans="1:16" ht="12.75">
      <c r="A6" s="129"/>
      <c r="B6" s="123"/>
      <c r="C6" s="123" t="s">
        <v>75</v>
      </c>
      <c r="D6" s="123" t="s">
        <v>25</v>
      </c>
      <c r="E6" s="123"/>
      <c r="F6" s="123"/>
      <c r="G6" s="123"/>
      <c r="H6" s="123"/>
      <c r="I6" s="123"/>
      <c r="J6" s="123" t="s">
        <v>81</v>
      </c>
      <c r="K6" s="123"/>
      <c r="L6" s="123"/>
      <c r="M6" s="123" t="s">
        <v>82</v>
      </c>
      <c r="N6" s="123"/>
      <c r="O6" s="123"/>
      <c r="P6" s="126"/>
    </row>
    <row r="7" spans="1:16" ht="13.5" thickBot="1">
      <c r="A7" s="130"/>
      <c r="B7" s="124"/>
      <c r="C7" s="124"/>
      <c r="D7" s="71" t="s">
        <v>20</v>
      </c>
      <c r="E7" s="71" t="s">
        <v>76</v>
      </c>
      <c r="F7" s="71" t="s">
        <v>77</v>
      </c>
      <c r="G7" s="71" t="s">
        <v>78</v>
      </c>
      <c r="H7" s="71" t="s">
        <v>79</v>
      </c>
      <c r="I7" s="71" t="s">
        <v>80</v>
      </c>
      <c r="J7" s="71" t="s">
        <v>20</v>
      </c>
      <c r="K7" s="71" t="s">
        <v>76</v>
      </c>
      <c r="L7" s="71" t="s">
        <v>77</v>
      </c>
      <c r="M7" s="71" t="s">
        <v>83</v>
      </c>
      <c r="N7" s="71" t="s">
        <v>84</v>
      </c>
      <c r="O7" s="124"/>
      <c r="P7" s="127"/>
    </row>
    <row r="8" spans="1:16" ht="12.75" customHeight="1">
      <c r="A8" s="79" t="str">
        <f>Spisak!B3</f>
        <v>5/2019</v>
      </c>
      <c r="B8" s="82" t="str">
        <f>Spisak!C3</f>
        <v>Zečević Milica</v>
      </c>
      <c r="C8" s="73">
        <f>Spisak!D3</f>
        <v>0</v>
      </c>
      <c r="D8" s="73">
        <f>Spisak!E3</f>
        <v>0</v>
      </c>
      <c r="E8" s="73">
        <f>Spisak!F3</f>
        <v>0</v>
      </c>
      <c r="F8" s="73">
        <f>Spisak!G3</f>
        <v>0</v>
      </c>
      <c r="G8" s="73">
        <f>Spisak!H3</f>
        <v>0</v>
      </c>
      <c r="H8" s="73">
        <f>Spisak!I3</f>
        <v>0</v>
      </c>
      <c r="I8" s="73">
        <f>Spisak!J3</f>
        <v>0</v>
      </c>
      <c r="J8" s="73">
        <f>Spisak!T3</f>
        <v>0</v>
      </c>
      <c r="K8" s="73">
        <f>Spisak!U3</f>
        <v>0</v>
      </c>
      <c r="L8" s="73">
        <f>Spisak!V3</f>
        <v>0</v>
      </c>
      <c r="M8" s="73">
        <f>Spisak!Q3</f>
        <v>0</v>
      </c>
      <c r="N8" s="73">
        <f>Spisak!R3</f>
        <v>0</v>
      </c>
      <c r="O8" s="73">
        <f>Spisak!Y3</f>
        <v>0</v>
      </c>
      <c r="P8" s="74">
        <f>Spisak!Z3&amp;OcjenaSlovima(Spisak!Z3)</f>
      </c>
    </row>
    <row r="9" spans="1:16" ht="12.75" customHeight="1">
      <c r="A9" s="80" t="str">
        <f>Spisak!B4</f>
        <v>9/2019</v>
      </c>
      <c r="B9" s="83" t="str">
        <f>Spisak!C4</f>
        <v>Zarubica Nikola</v>
      </c>
      <c r="C9" s="75">
        <f>Spisak!D4</f>
        <v>0</v>
      </c>
      <c r="D9" s="75">
        <f>Spisak!E4</f>
        <v>0</v>
      </c>
      <c r="E9" s="75">
        <f>Spisak!F4</f>
        <v>0</v>
      </c>
      <c r="F9" s="75">
        <f>Spisak!G4</f>
        <v>0</v>
      </c>
      <c r="G9" s="75">
        <f>Spisak!H4</f>
        <v>0</v>
      </c>
      <c r="H9" s="75">
        <f>Spisak!I4</f>
        <v>0</v>
      </c>
      <c r="I9" s="75">
        <f>Spisak!J4</f>
        <v>0</v>
      </c>
      <c r="J9" s="75">
        <f>Spisak!T4</f>
        <v>0</v>
      </c>
      <c r="K9" s="75">
        <f>Spisak!U4</f>
        <v>0</v>
      </c>
      <c r="L9" s="75">
        <f>Spisak!V4</f>
        <v>0</v>
      </c>
      <c r="M9" s="75">
        <f>Spisak!Q4</f>
        <v>0</v>
      </c>
      <c r="N9" s="75">
        <f>Spisak!R4</f>
        <v>0</v>
      </c>
      <c r="O9" s="75">
        <f>Spisak!Y4</f>
        <v>0</v>
      </c>
      <c r="P9" s="76">
        <f>Spisak!Z4&amp;OcjenaSlovima(Spisak!Z4)</f>
      </c>
    </row>
    <row r="10" spans="1:16" ht="12.75" customHeight="1">
      <c r="A10" s="80" t="e">
        <f>Spisak!#REF!</f>
        <v>#REF!</v>
      </c>
      <c r="B10" s="83" t="e">
        <f>Spisak!#REF!</f>
        <v>#REF!</v>
      </c>
      <c r="C10" s="75" t="e">
        <f>Spisak!#REF!</f>
        <v>#REF!</v>
      </c>
      <c r="D10" s="75" t="e">
        <f>Spisak!#REF!</f>
        <v>#REF!</v>
      </c>
      <c r="E10" s="75" t="e">
        <f>Spisak!#REF!</f>
        <v>#REF!</v>
      </c>
      <c r="F10" s="75" t="e">
        <f>Spisak!#REF!</f>
        <v>#REF!</v>
      </c>
      <c r="G10" s="75" t="e">
        <f>Spisak!#REF!</f>
        <v>#REF!</v>
      </c>
      <c r="H10" s="75" t="e">
        <f>Spisak!#REF!</f>
        <v>#REF!</v>
      </c>
      <c r="I10" s="75" t="e">
        <f>Spisak!#REF!</f>
        <v>#REF!</v>
      </c>
      <c r="J10" s="75" t="e">
        <f>Spisak!#REF!</f>
        <v>#REF!</v>
      </c>
      <c r="K10" s="75" t="e">
        <f>Spisak!#REF!</f>
        <v>#REF!</v>
      </c>
      <c r="L10" s="75" t="e">
        <f>Spisak!#REF!</f>
        <v>#REF!</v>
      </c>
      <c r="M10" s="75" t="e">
        <f>Spisak!#REF!</f>
        <v>#REF!</v>
      </c>
      <c r="N10" s="75" t="e">
        <f>Spisak!#REF!</f>
        <v>#REF!</v>
      </c>
      <c r="O10" s="75" t="e">
        <f>Spisak!#REF!</f>
        <v>#REF!</v>
      </c>
      <c r="P10" s="76" t="e">
        <f>Spisak!#REF!&amp;OcjenaSlovima(Spisak!#REF!)</f>
        <v>#REF!</v>
      </c>
    </row>
    <row r="11" spans="1:16" ht="12.75" customHeight="1">
      <c r="A11" s="80" t="e">
        <f>Spisak!#REF!</f>
        <v>#REF!</v>
      </c>
      <c r="B11" s="83" t="e">
        <f>Spisak!#REF!</f>
        <v>#REF!</v>
      </c>
      <c r="C11" s="75" t="e">
        <f>Spisak!#REF!</f>
        <v>#REF!</v>
      </c>
      <c r="D11" s="75" t="e">
        <f>Spisak!#REF!</f>
        <v>#REF!</v>
      </c>
      <c r="E11" s="75" t="e">
        <f>Spisak!#REF!</f>
        <v>#REF!</v>
      </c>
      <c r="F11" s="75" t="e">
        <f>Spisak!#REF!</f>
        <v>#REF!</v>
      </c>
      <c r="G11" s="75" t="e">
        <f>Spisak!#REF!</f>
        <v>#REF!</v>
      </c>
      <c r="H11" s="75" t="e">
        <f>Spisak!#REF!</f>
        <v>#REF!</v>
      </c>
      <c r="I11" s="75" t="e">
        <f>Spisak!#REF!</f>
        <v>#REF!</v>
      </c>
      <c r="J11" s="75" t="e">
        <f>Spisak!#REF!</f>
        <v>#REF!</v>
      </c>
      <c r="K11" s="75" t="e">
        <f>Spisak!#REF!</f>
        <v>#REF!</v>
      </c>
      <c r="L11" s="75" t="e">
        <f>Spisak!#REF!</f>
        <v>#REF!</v>
      </c>
      <c r="M11" s="75" t="e">
        <f>Spisak!#REF!</f>
        <v>#REF!</v>
      </c>
      <c r="N11" s="75" t="e">
        <f>Spisak!#REF!</f>
        <v>#REF!</v>
      </c>
      <c r="O11" s="75" t="e">
        <f>Spisak!#REF!</f>
        <v>#REF!</v>
      </c>
      <c r="P11" s="76" t="e">
        <f>Spisak!#REF!&amp;OcjenaSlovima(Spisak!#REF!)</f>
        <v>#REF!</v>
      </c>
    </row>
    <row r="12" spans="1:16" ht="12.75" customHeight="1">
      <c r="A12" s="80" t="str">
        <f>Spisak!B5</f>
        <v>62/2019</v>
      </c>
      <c r="B12" s="83" t="str">
        <f>Spisak!C5</f>
        <v>Bjelić Nemanja</v>
      </c>
      <c r="C12" s="75">
        <f>Spisak!D5</f>
        <v>0</v>
      </c>
      <c r="D12" s="75">
        <f>Spisak!E5</f>
        <v>0</v>
      </c>
      <c r="E12" s="75">
        <f>Spisak!F5</f>
        <v>0</v>
      </c>
      <c r="F12" s="75">
        <f>Spisak!G5</f>
        <v>0</v>
      </c>
      <c r="G12" s="75">
        <f>Spisak!H5</f>
        <v>0</v>
      </c>
      <c r="H12" s="75">
        <f>Spisak!I5</f>
        <v>0</v>
      </c>
      <c r="I12" s="75">
        <f>Spisak!J5</f>
        <v>0</v>
      </c>
      <c r="J12" s="75">
        <f>Spisak!T5</f>
        <v>0</v>
      </c>
      <c r="K12" s="75">
        <f>Spisak!U5</f>
        <v>0</v>
      </c>
      <c r="L12" s="75">
        <f>Spisak!V5</f>
        <v>0</v>
      </c>
      <c r="M12" s="75">
        <f>Spisak!Q5</f>
        <v>0</v>
      </c>
      <c r="N12" s="75">
        <f>Spisak!R5</f>
        <v>0</v>
      </c>
      <c r="O12" s="75">
        <f>Spisak!Y5</f>
        <v>0</v>
      </c>
      <c r="P12" s="76">
        <f>Spisak!Z5&amp;OcjenaSlovima(Spisak!Z5)</f>
      </c>
    </row>
    <row r="13" spans="1:16" ht="12.75" customHeight="1">
      <c r="A13" s="80" t="str">
        <f>Spisak!B6</f>
        <v>83/2019</v>
      </c>
      <c r="B13" s="83" t="str">
        <f>Spisak!C6</f>
        <v>Vušović Ana</v>
      </c>
      <c r="C13" s="75">
        <f>Spisak!D6</f>
        <v>0</v>
      </c>
      <c r="D13" s="75">
        <f>Spisak!E6</f>
        <v>0</v>
      </c>
      <c r="E13" s="75">
        <f>Spisak!F6</f>
        <v>0</v>
      </c>
      <c r="F13" s="75">
        <f>Spisak!G6</f>
        <v>0</v>
      </c>
      <c r="G13" s="75">
        <f>Spisak!H6</f>
        <v>0</v>
      </c>
      <c r="H13" s="75">
        <f>Spisak!I6</f>
        <v>0</v>
      </c>
      <c r="I13" s="75">
        <f>Spisak!J6</f>
        <v>0</v>
      </c>
      <c r="J13" s="75">
        <f>Spisak!T6</f>
        <v>0</v>
      </c>
      <c r="K13" s="75">
        <f>Spisak!U6</f>
        <v>0</v>
      </c>
      <c r="L13" s="75">
        <f>Spisak!V6</f>
        <v>0</v>
      </c>
      <c r="M13" s="75">
        <f>Spisak!Q6</f>
        <v>0</v>
      </c>
      <c r="N13" s="75">
        <f>Spisak!R6</f>
        <v>0</v>
      </c>
      <c r="O13" s="75">
        <f>Spisak!Y6</f>
        <v>0</v>
      </c>
      <c r="P13" s="76">
        <f>Spisak!Z6&amp;OcjenaSlovima(Spisak!Z6)</f>
      </c>
    </row>
    <row r="14" spans="1:16" ht="12.75" customHeight="1">
      <c r="A14" s="80" t="str">
        <f>Spisak!B7</f>
        <v>45/2018</v>
      </c>
      <c r="B14" s="83" t="str">
        <f>Spisak!C7</f>
        <v>Đurđevac Svetlana</v>
      </c>
      <c r="C14" s="75" t="e">
        <f>Spisak!#REF!</f>
        <v>#REF!</v>
      </c>
      <c r="D14" s="75" t="e">
        <f>Spisak!#REF!</f>
        <v>#REF!</v>
      </c>
      <c r="E14" s="75" t="e">
        <f>Spisak!#REF!</f>
        <v>#REF!</v>
      </c>
      <c r="F14" s="75" t="e">
        <f>Spisak!#REF!</f>
        <v>#REF!</v>
      </c>
      <c r="G14" s="75" t="e">
        <f>Spisak!#REF!</f>
        <v>#REF!</v>
      </c>
      <c r="H14" s="75" t="e">
        <f>Spisak!#REF!</f>
        <v>#REF!</v>
      </c>
      <c r="I14" s="75" t="e">
        <f>Spisak!#REF!</f>
        <v>#REF!</v>
      </c>
      <c r="J14" s="75" t="e">
        <f>Spisak!#REF!</f>
        <v>#REF!</v>
      </c>
      <c r="K14" s="75" t="e">
        <f>Spisak!#REF!</f>
        <v>#REF!</v>
      </c>
      <c r="L14" s="75" t="e">
        <f>Spisak!#REF!</f>
        <v>#REF!</v>
      </c>
      <c r="M14" s="75" t="e">
        <f>Spisak!#REF!</f>
        <v>#REF!</v>
      </c>
      <c r="N14" s="75" t="e">
        <f>Spisak!#REF!</f>
        <v>#REF!</v>
      </c>
      <c r="O14" s="75" t="e">
        <f>Spisak!#REF!</f>
        <v>#REF!</v>
      </c>
      <c r="P14" s="76" t="e">
        <f>Spisak!#REF!&amp;OcjenaSlovima(Spisak!#REF!)</f>
        <v>#REF!</v>
      </c>
    </row>
    <row r="15" spans="1:16" ht="12.75" customHeight="1">
      <c r="A15" s="80" t="e">
        <f>Spisak!#REF!</f>
        <v>#REF!</v>
      </c>
      <c r="B15" s="83" t="e">
        <f>Spisak!#REF!</f>
        <v>#REF!</v>
      </c>
      <c r="C15" s="75" t="e">
        <f>Spisak!#REF!</f>
        <v>#REF!</v>
      </c>
      <c r="D15" s="75" t="e">
        <f>Spisak!#REF!</f>
        <v>#REF!</v>
      </c>
      <c r="E15" s="75" t="e">
        <f>Spisak!#REF!</f>
        <v>#REF!</v>
      </c>
      <c r="F15" s="75" t="e">
        <f>Spisak!#REF!</f>
        <v>#REF!</v>
      </c>
      <c r="G15" s="75" t="e">
        <f>Spisak!#REF!</f>
        <v>#REF!</v>
      </c>
      <c r="H15" s="75" t="e">
        <f>Spisak!#REF!</f>
        <v>#REF!</v>
      </c>
      <c r="I15" s="75" t="e">
        <f>Spisak!#REF!</f>
        <v>#REF!</v>
      </c>
      <c r="J15" s="75" t="e">
        <f>Spisak!#REF!</f>
        <v>#REF!</v>
      </c>
      <c r="K15" s="75" t="e">
        <f>Spisak!#REF!</f>
        <v>#REF!</v>
      </c>
      <c r="L15" s="75" t="e">
        <f>Spisak!#REF!</f>
        <v>#REF!</v>
      </c>
      <c r="M15" s="75" t="e">
        <f>Spisak!#REF!</f>
        <v>#REF!</v>
      </c>
      <c r="N15" s="75" t="e">
        <f>Spisak!#REF!</f>
        <v>#REF!</v>
      </c>
      <c r="O15" s="75" t="e">
        <f>Spisak!#REF!</f>
        <v>#REF!</v>
      </c>
      <c r="P15" s="76" t="e">
        <f>Spisak!#REF!&amp;OcjenaSlovima(Spisak!#REF!)</f>
        <v>#REF!</v>
      </c>
    </row>
    <row r="16" spans="1:16" ht="12.75" customHeight="1" thickBot="1">
      <c r="A16" s="81" t="e">
        <f>Spisak!#REF!</f>
        <v>#REF!</v>
      </c>
      <c r="B16" s="84" t="e">
        <f>Spisak!#REF!</f>
        <v>#REF!</v>
      </c>
      <c r="C16" s="77">
        <f>Spisak!D7</f>
        <v>0</v>
      </c>
      <c r="D16" s="77">
        <f>Spisak!E7</f>
        <v>0</v>
      </c>
      <c r="E16" s="77">
        <f>Spisak!F7</f>
        <v>0</v>
      </c>
      <c r="F16" s="77">
        <f>Spisak!G7</f>
        <v>0</v>
      </c>
      <c r="G16" s="77">
        <f>Spisak!H7</f>
        <v>0</v>
      </c>
      <c r="H16" s="77">
        <f>Spisak!I7</f>
        <v>0</v>
      </c>
      <c r="I16" s="77">
        <f>Spisak!J7</f>
        <v>0</v>
      </c>
      <c r="J16" s="77">
        <f>Spisak!T7</f>
        <v>0</v>
      </c>
      <c r="K16" s="77">
        <f>Spisak!U7</f>
        <v>0</v>
      </c>
      <c r="L16" s="77">
        <f>Spisak!V7</f>
        <v>0</v>
      </c>
      <c r="M16" s="77">
        <f>Spisak!Q7</f>
        <v>0</v>
      </c>
      <c r="N16" s="77">
        <f>Spisak!R7</f>
        <v>0</v>
      </c>
      <c r="O16" s="77">
        <f>Spisak!Y7</f>
        <v>0</v>
      </c>
      <c r="P16" s="78">
        <f>Spisak!Z7&amp;OcjenaSlovima(Spisak!Z7)</f>
      </c>
    </row>
    <row r="18" ht="12.75">
      <c r="P18" s="47" t="s">
        <v>87</v>
      </c>
    </row>
    <row r="21" spans="15:16" ht="12.75">
      <c r="O21" s="48"/>
      <c r="P21" s="48"/>
    </row>
    <row r="23" ht="12.75">
      <c r="P23" s="47" t="s">
        <v>94</v>
      </c>
    </row>
  </sheetData>
  <sheetProtection/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42" t="s">
        <v>110</v>
      </c>
      <c r="B1" s="143"/>
      <c r="C1" s="143"/>
      <c r="D1" s="143"/>
      <c r="E1" s="143"/>
      <c r="F1" s="143"/>
      <c r="G1" s="144"/>
    </row>
    <row r="2" spans="1:7" ht="19.5" customHeight="1">
      <c r="A2" s="135" t="s">
        <v>104</v>
      </c>
      <c r="B2" s="136"/>
      <c r="C2" s="136"/>
      <c r="D2" s="136"/>
      <c r="E2" s="136"/>
      <c r="F2" s="136"/>
      <c r="G2" s="137"/>
    </row>
    <row r="3" spans="1:7" ht="30" customHeight="1">
      <c r="A3" s="135" t="s">
        <v>105</v>
      </c>
      <c r="B3" s="136"/>
      <c r="C3" s="136"/>
      <c r="D3" s="145" t="s">
        <v>108</v>
      </c>
      <c r="E3" s="145"/>
      <c r="F3" s="145"/>
      <c r="G3" s="146"/>
    </row>
    <row r="4" spans="1:7" ht="30" customHeight="1" thickBot="1">
      <c r="A4" s="138" t="s">
        <v>106</v>
      </c>
      <c r="B4" s="139"/>
      <c r="C4" s="139"/>
      <c r="D4" s="139" t="s">
        <v>107</v>
      </c>
      <c r="E4" s="139"/>
      <c r="F4" s="139"/>
      <c r="G4" s="140"/>
    </row>
    <row r="5" ht="13.5" thickBot="1"/>
    <row r="6" spans="1:7" ht="19.5" customHeight="1">
      <c r="A6" s="128" t="s">
        <v>8</v>
      </c>
      <c r="B6" s="122" t="s">
        <v>88</v>
      </c>
      <c r="C6" s="122" t="s">
        <v>73</v>
      </c>
      <c r="D6" s="131" t="s">
        <v>89</v>
      </c>
      <c r="E6" s="131"/>
      <c r="F6" s="131"/>
      <c r="G6" s="125" t="s">
        <v>91</v>
      </c>
    </row>
    <row r="7" spans="1:7" ht="30" customHeight="1" thickBot="1">
      <c r="A7" s="130"/>
      <c r="B7" s="124"/>
      <c r="C7" s="124"/>
      <c r="D7" s="71" t="s">
        <v>48</v>
      </c>
      <c r="E7" s="71" t="s">
        <v>90</v>
      </c>
      <c r="F7" s="71" t="s">
        <v>31</v>
      </c>
      <c r="G7" s="127"/>
    </row>
    <row r="8" spans="1:7" ht="12.75" customHeight="1">
      <c r="A8" s="85">
        <v>1</v>
      </c>
      <c r="B8" s="88" t="str">
        <f>Spisak!B3</f>
        <v>5/2019</v>
      </c>
      <c r="C8" s="82" t="str">
        <f>Spisak!C3</f>
        <v>Zečević Milica</v>
      </c>
      <c r="D8" s="73">
        <f>Spisak!W3</f>
        <v>0</v>
      </c>
      <c r="E8" s="73">
        <f>Spisak!X3</f>
        <v>0</v>
      </c>
      <c r="F8" s="73">
        <f>Spisak!Y3</f>
        <v>0</v>
      </c>
      <c r="G8" s="74">
        <f>Spisak!Z3&amp;OcjenaSlovima(Spisak!Z3)</f>
      </c>
    </row>
    <row r="9" spans="1:7" ht="12.75" customHeight="1">
      <c r="A9" s="86">
        <v>2</v>
      </c>
      <c r="B9" s="89" t="str">
        <f>Spisak!B4</f>
        <v>9/2019</v>
      </c>
      <c r="C9" s="83" t="str">
        <f>Spisak!C4</f>
        <v>Zarubica Nikola</v>
      </c>
      <c r="D9" s="75">
        <f>Spisak!W4</f>
        <v>0</v>
      </c>
      <c r="E9" s="75">
        <f>Spisak!X4</f>
        <v>0</v>
      </c>
      <c r="F9" s="75">
        <f>Spisak!Y4</f>
        <v>0</v>
      </c>
      <c r="G9" s="76">
        <f>Spisak!Z4&amp;OcjenaSlovima(Spisak!Z4)</f>
      </c>
    </row>
    <row r="10" spans="1:7" ht="12.75" customHeight="1">
      <c r="A10" s="86">
        <v>3</v>
      </c>
      <c r="B10" s="89" t="e">
        <f>Spisak!#REF!</f>
        <v>#REF!</v>
      </c>
      <c r="C10" s="83" t="e">
        <f>Spisak!#REF!</f>
        <v>#REF!</v>
      </c>
      <c r="D10" s="75" t="e">
        <f>Spisak!#REF!</f>
        <v>#REF!</v>
      </c>
      <c r="E10" s="75" t="e">
        <f>Spisak!#REF!</f>
        <v>#REF!</v>
      </c>
      <c r="F10" s="75" t="e">
        <f>Spisak!#REF!</f>
        <v>#REF!</v>
      </c>
      <c r="G10" s="76" t="e">
        <f>Spisak!#REF!&amp;OcjenaSlovima(Spisak!#REF!)</f>
        <v>#REF!</v>
      </c>
    </row>
    <row r="11" spans="1:7" ht="12.75" customHeight="1">
      <c r="A11" s="86">
        <v>4</v>
      </c>
      <c r="B11" s="89" t="e">
        <f>Spisak!#REF!</f>
        <v>#REF!</v>
      </c>
      <c r="C11" s="83" t="e">
        <f>Spisak!#REF!</f>
        <v>#REF!</v>
      </c>
      <c r="D11" s="75" t="e">
        <f>Spisak!#REF!</f>
        <v>#REF!</v>
      </c>
      <c r="E11" s="75" t="e">
        <f>Spisak!#REF!</f>
        <v>#REF!</v>
      </c>
      <c r="F11" s="75" t="e">
        <f>Spisak!#REF!</f>
        <v>#REF!</v>
      </c>
      <c r="G11" s="76" t="e">
        <f>Spisak!#REF!&amp;OcjenaSlovima(Spisak!#REF!)</f>
        <v>#REF!</v>
      </c>
    </row>
    <row r="12" spans="1:7" ht="12.75" customHeight="1">
      <c r="A12" s="86">
        <v>5</v>
      </c>
      <c r="B12" s="89" t="str">
        <f>Spisak!B5</f>
        <v>62/2019</v>
      </c>
      <c r="C12" s="83" t="str">
        <f>Spisak!C5</f>
        <v>Bjelić Nemanja</v>
      </c>
      <c r="D12" s="75">
        <f>Spisak!W5</f>
        <v>0</v>
      </c>
      <c r="E12" s="75">
        <f>Spisak!X5</f>
        <v>0</v>
      </c>
      <c r="F12" s="75">
        <f>Spisak!Y5</f>
        <v>0</v>
      </c>
      <c r="G12" s="76">
        <f>Spisak!Z5&amp;OcjenaSlovima(Spisak!Z5)</f>
      </c>
    </row>
    <row r="13" spans="1:7" ht="12.75" customHeight="1">
      <c r="A13" s="86">
        <v>6</v>
      </c>
      <c r="B13" s="89" t="str">
        <f>Spisak!B6</f>
        <v>83/2019</v>
      </c>
      <c r="C13" s="83" t="str">
        <f>Spisak!C6</f>
        <v>Vušović Ana</v>
      </c>
      <c r="D13" s="75">
        <f>Spisak!W6</f>
        <v>0</v>
      </c>
      <c r="E13" s="75">
        <f>Spisak!X6</f>
        <v>0</v>
      </c>
      <c r="F13" s="75">
        <f>Spisak!Y6</f>
        <v>0</v>
      </c>
      <c r="G13" s="76">
        <f>Spisak!Z6&amp;OcjenaSlovima(Spisak!Z6)</f>
      </c>
    </row>
    <row r="14" spans="1:7" ht="12.75" customHeight="1">
      <c r="A14" s="86">
        <v>7</v>
      </c>
      <c r="B14" s="89" t="str">
        <f>Spisak!B7</f>
        <v>45/2018</v>
      </c>
      <c r="C14" s="83" t="str">
        <f>Spisak!C7</f>
        <v>Đurđevac Svetlana</v>
      </c>
      <c r="D14" s="75" t="e">
        <f>Spisak!#REF!</f>
        <v>#REF!</v>
      </c>
      <c r="E14" s="75" t="e">
        <f>Spisak!#REF!</f>
        <v>#REF!</v>
      </c>
      <c r="F14" s="75" t="e">
        <f>Spisak!#REF!</f>
        <v>#REF!</v>
      </c>
      <c r="G14" s="76" t="e">
        <f>Spisak!#REF!&amp;OcjenaSlovima(Spisak!#REF!)</f>
        <v>#REF!</v>
      </c>
    </row>
    <row r="15" spans="1:7" ht="12.75" customHeight="1">
      <c r="A15" s="86">
        <v>8</v>
      </c>
      <c r="B15" s="89" t="e">
        <f>Spisak!#REF!</f>
        <v>#REF!</v>
      </c>
      <c r="C15" s="83" t="e">
        <f>Spisak!#REF!</f>
        <v>#REF!</v>
      </c>
      <c r="D15" s="75" t="e">
        <f>Spisak!#REF!</f>
        <v>#REF!</v>
      </c>
      <c r="E15" s="75" t="e">
        <f>Spisak!#REF!</f>
        <v>#REF!</v>
      </c>
      <c r="F15" s="75" t="e">
        <f>Spisak!#REF!</f>
        <v>#REF!</v>
      </c>
      <c r="G15" s="76" t="e">
        <f>Spisak!#REF!&amp;OcjenaSlovima(Spisak!#REF!)</f>
        <v>#REF!</v>
      </c>
    </row>
    <row r="16" spans="1:7" ht="12.75" customHeight="1" thickBot="1">
      <c r="A16" s="87">
        <v>9</v>
      </c>
      <c r="B16" s="90" t="e">
        <f>Spisak!#REF!</f>
        <v>#REF!</v>
      </c>
      <c r="C16" s="84" t="e">
        <f>Spisak!#REF!</f>
        <v>#REF!</v>
      </c>
      <c r="D16" s="77">
        <f>Spisak!W7</f>
        <v>0</v>
      </c>
      <c r="E16" s="77">
        <f>Spisak!X7</f>
        <v>0</v>
      </c>
      <c r="F16" s="77">
        <f>Spisak!Y7</f>
        <v>0</v>
      </c>
      <c r="G16" s="78">
        <f>Spisak!Z7&amp;OcjenaSlovima(Spisak!Z7)</f>
      </c>
    </row>
    <row r="18" spans="1:7" ht="12.75">
      <c r="A18" s="141" t="s">
        <v>116</v>
      </c>
      <c r="B18" s="141"/>
      <c r="C18" s="141"/>
      <c r="G18" s="47" t="s">
        <v>9</v>
      </c>
    </row>
    <row r="21" spans="6:7" ht="12.75">
      <c r="F21" s="48"/>
      <c r="G21" s="48"/>
    </row>
    <row r="23" ht="12.75">
      <c r="G23" s="47" t="s">
        <v>37</v>
      </c>
    </row>
  </sheetData>
  <sheetProtection/>
  <mergeCells count="12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  <mergeCell ref="A18:C18"/>
  </mergeCells>
  <printOptions/>
  <pageMargins left="0.5511811023622046" right="0.5511811023622046" top="0.5905511811023622" bottom="0.5905511811023622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70" t="s">
        <v>54</v>
      </c>
    </row>
    <row r="2" ht="16.5" customHeight="1">
      <c r="A2" s="70" t="s">
        <v>55</v>
      </c>
    </row>
    <row r="3" ht="16.5" customHeight="1">
      <c r="A3" s="70" t="s">
        <v>111</v>
      </c>
    </row>
    <row r="4" ht="16.5" customHeight="1">
      <c r="A4" s="70" t="s">
        <v>112</v>
      </c>
    </row>
    <row r="5" ht="16.5" customHeight="1">
      <c r="A5" s="70" t="s">
        <v>113</v>
      </c>
    </row>
    <row r="6" ht="16.5" customHeight="1">
      <c r="A6" s="70" t="s">
        <v>114</v>
      </c>
    </row>
    <row r="8" spans="1:19" ht="19.5" customHeight="1">
      <c r="A8" s="147" t="s">
        <v>56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19.5" customHeight="1">
      <c r="A9" s="148" t="s">
        <v>57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</row>
    <row r="10" spans="1:19" ht="19.5" customHeight="1">
      <c r="A10" s="148" t="s">
        <v>115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ht="13.5" thickBot="1"/>
    <row r="12" spans="1:19" ht="30" customHeight="1">
      <c r="A12" s="128" t="s">
        <v>58</v>
      </c>
      <c r="B12" s="122" t="s">
        <v>59</v>
      </c>
      <c r="C12" s="122" t="s">
        <v>60</v>
      </c>
      <c r="D12" s="122" t="s">
        <v>61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 t="s">
        <v>69</v>
      </c>
      <c r="Q12" s="122"/>
      <c r="R12" s="122"/>
      <c r="S12" s="125"/>
    </row>
    <row r="13" spans="1:19" ht="12.75">
      <c r="A13" s="129"/>
      <c r="B13" s="123"/>
      <c r="C13" s="123"/>
      <c r="D13" s="123" t="s">
        <v>62</v>
      </c>
      <c r="E13" s="123"/>
      <c r="F13" s="123" t="s">
        <v>63</v>
      </c>
      <c r="G13" s="123"/>
      <c r="H13" s="123" t="s">
        <v>64</v>
      </c>
      <c r="I13" s="123"/>
      <c r="J13" s="123" t="s">
        <v>65</v>
      </c>
      <c r="K13" s="123"/>
      <c r="L13" s="123" t="s">
        <v>66</v>
      </c>
      <c r="M13" s="123"/>
      <c r="N13" s="123" t="s">
        <v>67</v>
      </c>
      <c r="O13" s="123"/>
      <c r="P13" s="123" t="s">
        <v>70</v>
      </c>
      <c r="Q13" s="123"/>
      <c r="R13" s="123" t="s">
        <v>71</v>
      </c>
      <c r="S13" s="126"/>
    </row>
    <row r="14" spans="1:19" ht="13.5" thickBot="1">
      <c r="A14" s="130"/>
      <c r="B14" s="124"/>
      <c r="C14" s="124"/>
      <c r="D14" s="71" t="s">
        <v>58</v>
      </c>
      <c r="E14" s="71" t="s">
        <v>68</v>
      </c>
      <c r="F14" s="71" t="s">
        <v>58</v>
      </c>
      <c r="G14" s="71" t="s">
        <v>68</v>
      </c>
      <c r="H14" s="71" t="s">
        <v>58</v>
      </c>
      <c r="I14" s="71" t="s">
        <v>68</v>
      </c>
      <c r="J14" s="71" t="s">
        <v>58</v>
      </c>
      <c r="K14" s="71" t="s">
        <v>68</v>
      </c>
      <c r="L14" s="71" t="s">
        <v>58</v>
      </c>
      <c r="M14" s="71" t="s">
        <v>68</v>
      </c>
      <c r="N14" s="71" t="s">
        <v>58</v>
      </c>
      <c r="O14" s="71" t="s">
        <v>68</v>
      </c>
      <c r="P14" s="71" t="s">
        <v>58</v>
      </c>
      <c r="Q14" s="71" t="s">
        <v>68</v>
      </c>
      <c r="R14" s="71" t="s">
        <v>58</v>
      </c>
      <c r="S14" s="72" t="s">
        <v>68</v>
      </c>
    </row>
    <row r="15" spans="1:19" ht="30" customHeight="1" thickBot="1">
      <c r="A15" s="91">
        <v>1</v>
      </c>
      <c r="B15" s="92" t="s">
        <v>93</v>
      </c>
      <c r="C15" s="92">
        <f>P15+R15</f>
        <v>0</v>
      </c>
      <c r="D15" s="92">
        <f>COUNTIF(Spisak!Z3:Z7,"=A")</f>
        <v>0</v>
      </c>
      <c r="E15" s="92" t="e">
        <f>ROUND(100*D15/C15,1)</f>
        <v>#DIV/0!</v>
      </c>
      <c r="F15" s="92">
        <f>COUNTIF(Spisak!Z3:Z7,"=B")</f>
        <v>0</v>
      </c>
      <c r="G15" s="92" t="e">
        <f>ROUND(100*F15/C15,1)</f>
        <v>#DIV/0!</v>
      </c>
      <c r="H15" s="92">
        <f>COUNTIF(Spisak!Z3:Z7,"=C")</f>
        <v>0</v>
      </c>
      <c r="I15" s="92" t="e">
        <f>ROUND(100*H15/C15,1)</f>
        <v>#DIV/0!</v>
      </c>
      <c r="J15" s="92">
        <f>COUNTIF(Spisak!Z3:Z7,"=D")</f>
        <v>0</v>
      </c>
      <c r="K15" s="92" t="e">
        <f>ROUND(100*J15/C15,1)</f>
        <v>#DIV/0!</v>
      </c>
      <c r="L15" s="92">
        <f>COUNTIF(Spisak!Z3:Z7,"=E")</f>
        <v>0</v>
      </c>
      <c r="M15" s="92" t="e">
        <f>ROUND(100*L15/C15,1)</f>
        <v>#DIV/0!</v>
      </c>
      <c r="N15" s="92">
        <f>COUNTIF(Spisak!Z3:Z7,"=F")</f>
        <v>0</v>
      </c>
      <c r="O15" s="92" t="e">
        <f>MAX(0,100-E15-G15-I15-K15-M15)</f>
        <v>#DIV/0!</v>
      </c>
      <c r="P15" s="92">
        <f>D15+F15+H15+J15+L15</f>
        <v>0</v>
      </c>
      <c r="Q15" s="92" t="e">
        <f>ROUND(100*P15/C15,1)</f>
        <v>#DIV/0!</v>
      </c>
      <c r="R15" s="92">
        <f>N15</f>
        <v>0</v>
      </c>
      <c r="S15" s="93" t="e">
        <f>O15</f>
        <v>#DIV/0!</v>
      </c>
    </row>
    <row r="19" spans="16:19" ht="12.75">
      <c r="P19" s="48"/>
      <c r="Q19" s="48"/>
      <c r="R19" s="48"/>
      <c r="S19" s="48"/>
    </row>
    <row r="20" ht="12.75">
      <c r="S20" s="47" t="s">
        <v>94</v>
      </c>
    </row>
  </sheetData>
  <sheetProtection/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2021-02-15T19:58:23Z</cp:lastPrinted>
  <dcterms:created xsi:type="dcterms:W3CDTF">1999-11-01T09:35:38Z</dcterms:created>
  <dcterms:modified xsi:type="dcterms:W3CDTF">2022-11-29T18:08:44Z</dcterms:modified>
  <cp:category/>
  <cp:version/>
  <cp:contentType/>
  <cp:contentStatus/>
</cp:coreProperties>
</file>