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11640" activeTab="0"/>
  </bookViews>
  <sheets>
    <sheet name="Spisak studenata" sheetId="1" r:id="rId1"/>
    <sheet name="Sheet2" sheetId="2" r:id="rId2"/>
    <sheet name="Sheet3" sheetId="3" r:id="rId3"/>
  </sheets>
  <definedNames>
    <definedName name="_xlnm.Print_Area" localSheetId="0">'Spisak studenata'!$B$1:$M$70</definedName>
  </definedNames>
  <calcPr fullCalcOnLoad="1"/>
</workbook>
</file>

<file path=xl/sharedStrings.xml><?xml version="1.0" encoding="utf-8"?>
<sst xmlns="http://schemas.openxmlformats.org/spreadsheetml/2006/main" count="178" uniqueCount="149">
  <si>
    <t>Redni broj</t>
  </si>
  <si>
    <t>Broj indeksa</t>
  </si>
  <si>
    <t>Prezime i ime</t>
  </si>
  <si>
    <t>1/2016</t>
  </si>
  <si>
    <t>Rajković Marija</t>
  </si>
  <si>
    <t>11/2016</t>
  </si>
  <si>
    <t>Nišavić Nikola</t>
  </si>
  <si>
    <t>12/2016</t>
  </si>
  <si>
    <t>Bošković Željko</t>
  </si>
  <si>
    <t>13/2016</t>
  </si>
  <si>
    <t>Jokić Vladan</t>
  </si>
  <si>
    <t>14/2016</t>
  </si>
  <si>
    <t>Radević Vojislav</t>
  </si>
  <si>
    <t>24/2016</t>
  </si>
  <si>
    <t>Lambulić Maksim</t>
  </si>
  <si>
    <t>25/2016</t>
  </si>
  <si>
    <t>Mićović Tijana</t>
  </si>
  <si>
    <t>30/2016</t>
  </si>
  <si>
    <t>Tomanović Dragana</t>
  </si>
  <si>
    <t>32/2016</t>
  </si>
  <si>
    <t>Ćatović Selma</t>
  </si>
  <si>
    <t>9/2015</t>
  </si>
  <si>
    <t>Keković Dragana</t>
  </si>
  <si>
    <t>12/2015</t>
  </si>
  <si>
    <t>Bubanja Pavle</t>
  </si>
  <si>
    <t>18/2015</t>
  </si>
  <si>
    <t>Jokić Voin</t>
  </si>
  <si>
    <t>46/2015</t>
  </si>
  <si>
    <t>Andrijašević Milan</t>
  </si>
  <si>
    <t>53/2015</t>
  </si>
  <si>
    <t>Baltić Aleksandra</t>
  </si>
  <si>
    <t>55/2015</t>
  </si>
  <si>
    <t>Zekić Tomislav</t>
  </si>
  <si>
    <t>21/2014</t>
  </si>
  <si>
    <t>Glušica Luka</t>
  </si>
  <si>
    <t>49/2014</t>
  </si>
  <si>
    <t>Kuburović Mileta</t>
  </si>
  <si>
    <t>53/2014</t>
  </si>
  <si>
    <t>Popović Boban</t>
  </si>
  <si>
    <t>54/2014</t>
  </si>
  <si>
    <t>Metjahić Fehim</t>
  </si>
  <si>
    <t>55/2014</t>
  </si>
  <si>
    <t>Cavnić Bojana</t>
  </si>
  <si>
    <t>5/2013</t>
  </si>
  <si>
    <t>Dedajić Stefani</t>
  </si>
  <si>
    <t>7/2013</t>
  </si>
  <si>
    <t>Đukanović Ivan</t>
  </si>
  <si>
    <t>25/2013</t>
  </si>
  <si>
    <t>Božović Dejan</t>
  </si>
  <si>
    <t>30/2013</t>
  </si>
  <si>
    <t>Baković Kristina</t>
  </si>
  <si>
    <t>37/2013</t>
  </si>
  <si>
    <t>Merdović Ivana</t>
  </si>
  <si>
    <t>11/2012</t>
  </si>
  <si>
    <t>Obradović Boban</t>
  </si>
  <si>
    <t>17/2012</t>
  </si>
  <si>
    <t>Kujović Kenan</t>
  </si>
  <si>
    <t>67/2018</t>
  </si>
  <si>
    <t>Mršović Danilo</t>
  </si>
  <si>
    <t>87/2017</t>
  </si>
  <si>
    <t>Vulević Mihaela</t>
  </si>
  <si>
    <t>2/2016</t>
  </si>
  <si>
    <t>Tomić Aleksandar</t>
  </si>
  <si>
    <t>3/2016</t>
  </si>
  <si>
    <t>Memčević Stefan</t>
  </si>
  <si>
    <t>8/2016</t>
  </si>
  <si>
    <t>Čepić Marko</t>
  </si>
  <si>
    <t>9/2016</t>
  </si>
  <si>
    <t>Malidžan Danica</t>
  </si>
  <si>
    <t>10/2016</t>
  </si>
  <si>
    <t>Aleksić Vladimir</t>
  </si>
  <si>
    <t>Vojinović Nikola</t>
  </si>
  <si>
    <t>15/2016</t>
  </si>
  <si>
    <t>Serdarević Faris</t>
  </si>
  <si>
    <t>31/2016</t>
  </si>
  <si>
    <t>Manojlović Jelena</t>
  </si>
  <si>
    <t>33/2016</t>
  </si>
  <si>
    <t>Čović Borka</t>
  </si>
  <si>
    <t>36/2016</t>
  </si>
  <si>
    <t>Šibalić Mina</t>
  </si>
  <si>
    <t>39/2016</t>
  </si>
  <si>
    <t>Radulović Milica</t>
  </si>
  <si>
    <t>56/2016</t>
  </si>
  <si>
    <t>Radičević Luka</t>
  </si>
  <si>
    <t>60/2016</t>
  </si>
  <si>
    <t>Petrić Luka</t>
  </si>
  <si>
    <t>1/2015</t>
  </si>
  <si>
    <t>Bojić Borislav</t>
  </si>
  <si>
    <t>17/2015</t>
  </si>
  <si>
    <t>Klincov Nikola</t>
  </si>
  <si>
    <t>Otašević Dražen</t>
  </si>
  <si>
    <t>21/2015</t>
  </si>
  <si>
    <t>Aleksić Radomir</t>
  </si>
  <si>
    <t>37/2015</t>
  </si>
  <si>
    <t>Nikolić Kristina</t>
  </si>
  <si>
    <t>43/2015</t>
  </si>
  <si>
    <t>Šipovac Stefan</t>
  </si>
  <si>
    <t>Rakočević Milun</t>
  </si>
  <si>
    <t>54/2015</t>
  </si>
  <si>
    <t>Bakrač Mišo</t>
  </si>
  <si>
    <t>1/2014</t>
  </si>
  <si>
    <t>Anđelić Nataša</t>
  </si>
  <si>
    <t>3/2014</t>
  </si>
  <si>
    <t>Antić Milovan</t>
  </si>
  <si>
    <t>8/2014</t>
  </si>
  <si>
    <t>Knjeginjić Aleksandar</t>
  </si>
  <si>
    <t>9/2014</t>
  </si>
  <si>
    <t>Bajović Sreten</t>
  </si>
  <si>
    <t>Kontić Vanja</t>
  </si>
  <si>
    <t>25/2014</t>
  </si>
  <si>
    <t>Popović Milan</t>
  </si>
  <si>
    <t>32/2014</t>
  </si>
  <si>
    <t>Minić Luka</t>
  </si>
  <si>
    <t>39/2014</t>
  </si>
  <si>
    <t>Lutovac Ilija</t>
  </si>
  <si>
    <t>4/2013</t>
  </si>
  <si>
    <t>Mrdak Vukosava</t>
  </si>
  <si>
    <t>36/2013</t>
  </si>
  <si>
    <t>Milošević Aleksandar</t>
  </si>
  <si>
    <t>52/2013</t>
  </si>
  <si>
    <t>Lalović Radovan</t>
  </si>
  <si>
    <t>54/2013</t>
  </si>
  <si>
    <t>Lacmanović Bojan</t>
  </si>
  <si>
    <t>Pivljanin Stefan</t>
  </si>
  <si>
    <t>29/2011</t>
  </si>
  <si>
    <t>Lakušić Miroslav</t>
  </si>
  <si>
    <t>57/2011</t>
  </si>
  <si>
    <t>Pajović Petar</t>
  </si>
  <si>
    <t>63/2011</t>
  </si>
  <si>
    <t>Rakočević Milan</t>
  </si>
  <si>
    <t>19/2010</t>
  </si>
  <si>
    <t>Vukadinović Peko</t>
  </si>
  <si>
    <t>K</t>
  </si>
  <si>
    <t>P.K.</t>
  </si>
  <si>
    <t>Kol</t>
  </si>
  <si>
    <t>Zavr</t>
  </si>
  <si>
    <t>Suma</t>
  </si>
  <si>
    <t>Ocjena</t>
  </si>
  <si>
    <t>Z.I.z</t>
  </si>
  <si>
    <t>Z.I.t</t>
  </si>
  <si>
    <t>P.Z.I.z</t>
  </si>
  <si>
    <t>P.Z.I.t</t>
  </si>
  <si>
    <t>N</t>
  </si>
  <si>
    <t>X</t>
  </si>
  <si>
    <t>f(x)</t>
  </si>
  <si>
    <t>greska=</t>
  </si>
  <si>
    <t>b-a=</t>
  </si>
  <si>
    <t>n=</t>
  </si>
  <si>
    <t>h=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</si>
</sst>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B1">
      <pane xSplit="2" ySplit="1" topLeftCell="F2" activePane="bottomRight" state="frozen"/>
      <selection pane="topLeft" activeCell="B1" sqref="B1"/>
      <selection pane="topRight" activeCell="D1" sqref="D1"/>
      <selection pane="bottomLeft" activeCell="B2" sqref="B2"/>
      <selection pane="bottomRight" activeCell="H10" sqref="H10"/>
    </sheetView>
  </sheetViews>
  <sheetFormatPr defaultColWidth="9.140625" defaultRowHeight="15"/>
  <cols>
    <col min="1" max="1" width="10.421875" style="0" customWidth="1"/>
    <col min="2" max="2" width="12.7109375" style="0" customWidth="1"/>
    <col min="3" max="3" width="21.421875" style="0" customWidth="1"/>
    <col min="4" max="5" width="4.57421875" style="2" hidden="1" customWidth="1"/>
    <col min="6" max="7" width="4.57421875" style="2" customWidth="1"/>
    <col min="8" max="8" width="4.57421875" style="3" customWidth="1"/>
    <col min="9" max="9" width="5.7109375" style="2" hidden="1" customWidth="1"/>
    <col min="10" max="10" width="6.140625" style="2" hidden="1" customWidth="1"/>
    <col min="11" max="11" width="4.57421875" style="2" customWidth="1"/>
    <col min="12" max="12" width="5.421875" style="2" customWidth="1"/>
    <col min="13" max="13" width="7.140625" style="2" customWidth="1"/>
  </cols>
  <sheetData>
    <row r="1" spans="1:13" ht="15">
      <c r="A1" s="1" t="s">
        <v>0</v>
      </c>
      <c r="B1" s="4" t="s">
        <v>1</v>
      </c>
      <c r="C1" s="5" t="s">
        <v>2</v>
      </c>
      <c r="D1" s="6" t="s">
        <v>132</v>
      </c>
      <c r="E1" s="6" t="s">
        <v>133</v>
      </c>
      <c r="F1" s="6" t="s">
        <v>134</v>
      </c>
      <c r="G1" s="6" t="s">
        <v>138</v>
      </c>
      <c r="H1" s="7" t="s">
        <v>139</v>
      </c>
      <c r="I1" s="6" t="s">
        <v>140</v>
      </c>
      <c r="J1" s="6" t="s">
        <v>141</v>
      </c>
      <c r="K1" s="6" t="s">
        <v>135</v>
      </c>
      <c r="L1" s="6" t="s">
        <v>136</v>
      </c>
      <c r="M1" s="8" t="s">
        <v>137</v>
      </c>
    </row>
    <row r="2" spans="1:13" ht="15">
      <c r="A2">
        <v>1</v>
      </c>
      <c r="B2" s="9" t="s">
        <v>3</v>
      </c>
      <c r="C2" s="10" t="s">
        <v>4</v>
      </c>
      <c r="D2" s="11"/>
      <c r="E2" s="11"/>
      <c r="F2" s="11">
        <f>IF(AND(ISBLANK(D2),ISBLANK(E2)),"",MAX(D2,E2))</f>
      </c>
      <c r="G2" s="12">
        <v>10</v>
      </c>
      <c r="H2" s="13">
        <v>15</v>
      </c>
      <c r="I2" s="11"/>
      <c r="J2" s="11"/>
      <c r="K2" s="11">
        <f>IF(AND(ISBLANK(I2),ISBLANK(G2)),"",MAX(I2+J2,G2+H2))</f>
        <v>25</v>
      </c>
      <c r="L2" s="11">
        <f>IF(F2="",IF(K2="","",K2),IF(K2="",F2,F2+K2))</f>
        <v>25</v>
      </c>
      <c r="M2" s="14"/>
    </row>
    <row r="3" spans="1:13" ht="15">
      <c r="A3">
        <v>2</v>
      </c>
      <c r="B3" s="9" t="s">
        <v>5</v>
      </c>
      <c r="C3" s="10" t="s">
        <v>6</v>
      </c>
      <c r="D3" s="11">
        <v>0</v>
      </c>
      <c r="E3" s="11"/>
      <c r="F3" s="11">
        <f aca="true" t="shared" si="0" ref="F3:F66">IF(AND(ISBLANK(D3),ISBLANK(E3)),"",MAX(D3,E3))</f>
        <v>0</v>
      </c>
      <c r="G3" s="12"/>
      <c r="H3" s="13"/>
      <c r="I3" s="11"/>
      <c r="J3" s="11"/>
      <c r="K3" s="11">
        <f aca="true" t="shared" si="1" ref="K3:K66">IF(AND(ISBLANK(I3),ISBLANK(G3)),"",MAX(I3+J3,G3+H3))</f>
      </c>
      <c r="L3" s="11">
        <f aca="true" t="shared" si="2" ref="L3:L66">IF(F3="",IF(K3="","",K3),IF(K3="",F3,F3+K3))</f>
        <v>0</v>
      </c>
      <c r="M3" s="14"/>
    </row>
    <row r="4" spans="1:13" ht="15">
      <c r="A4">
        <v>3</v>
      </c>
      <c r="B4" s="9" t="s">
        <v>7</v>
      </c>
      <c r="C4" s="10" t="s">
        <v>8</v>
      </c>
      <c r="D4" s="11"/>
      <c r="E4" s="11"/>
      <c r="F4" s="11">
        <f t="shared" si="0"/>
      </c>
      <c r="G4" s="12"/>
      <c r="H4" s="13"/>
      <c r="I4" s="11"/>
      <c r="J4" s="11"/>
      <c r="K4" s="11">
        <f t="shared" si="1"/>
      </c>
      <c r="L4" s="11">
        <f t="shared" si="2"/>
      </c>
      <c r="M4" s="14"/>
    </row>
    <row r="5" spans="1:13" ht="15">
      <c r="A5">
        <v>4</v>
      </c>
      <c r="B5" s="9" t="s">
        <v>9</v>
      </c>
      <c r="C5" s="10" t="s">
        <v>10</v>
      </c>
      <c r="D5" s="11"/>
      <c r="E5" s="11"/>
      <c r="F5" s="11">
        <f t="shared" si="0"/>
      </c>
      <c r="G5" s="12"/>
      <c r="H5" s="13"/>
      <c r="I5" s="11"/>
      <c r="J5" s="11"/>
      <c r="K5" s="11">
        <f t="shared" si="1"/>
      </c>
      <c r="L5" s="11">
        <f t="shared" si="2"/>
      </c>
      <c r="M5" s="14"/>
    </row>
    <row r="6" spans="1:13" ht="15">
      <c r="A6">
        <v>5</v>
      </c>
      <c r="B6" s="9" t="s">
        <v>11</v>
      </c>
      <c r="C6" s="10" t="s">
        <v>12</v>
      </c>
      <c r="D6" s="11">
        <v>0</v>
      </c>
      <c r="E6" s="11"/>
      <c r="F6" s="11">
        <f t="shared" si="0"/>
        <v>0</v>
      </c>
      <c r="G6" s="12">
        <v>2</v>
      </c>
      <c r="H6" s="13"/>
      <c r="I6" s="11"/>
      <c r="J6" s="11"/>
      <c r="K6" s="11">
        <f t="shared" si="1"/>
        <v>2</v>
      </c>
      <c r="L6" s="11">
        <f t="shared" si="2"/>
        <v>2</v>
      </c>
      <c r="M6" s="14"/>
    </row>
    <row r="7" spans="1:13" ht="15">
      <c r="A7">
        <v>6</v>
      </c>
      <c r="B7" s="9" t="s">
        <v>13</v>
      </c>
      <c r="C7" s="10" t="s">
        <v>14</v>
      </c>
      <c r="D7" s="11">
        <v>0</v>
      </c>
      <c r="E7" s="11"/>
      <c r="F7" s="11">
        <f t="shared" si="0"/>
        <v>0</v>
      </c>
      <c r="G7" s="12">
        <v>20</v>
      </c>
      <c r="H7" s="13">
        <v>13</v>
      </c>
      <c r="I7" s="11"/>
      <c r="J7" s="11"/>
      <c r="K7" s="11">
        <f t="shared" si="1"/>
        <v>33</v>
      </c>
      <c r="L7" s="11">
        <f t="shared" si="2"/>
        <v>33</v>
      </c>
      <c r="M7" s="14"/>
    </row>
    <row r="8" spans="1:13" ht="15">
      <c r="A8">
        <v>7</v>
      </c>
      <c r="B8" s="9" t="s">
        <v>15</v>
      </c>
      <c r="C8" s="10" t="s">
        <v>16</v>
      </c>
      <c r="D8" s="11"/>
      <c r="E8" s="11"/>
      <c r="F8" s="11">
        <f t="shared" si="0"/>
      </c>
      <c r="G8" s="12">
        <v>0</v>
      </c>
      <c r="H8" s="13">
        <v>17</v>
      </c>
      <c r="I8" s="11"/>
      <c r="J8" s="11"/>
      <c r="K8" s="11">
        <f t="shared" si="1"/>
        <v>17</v>
      </c>
      <c r="L8" s="11">
        <f t="shared" si="2"/>
        <v>17</v>
      </c>
      <c r="M8" s="14"/>
    </row>
    <row r="9" spans="1:13" ht="15">
      <c r="A9">
        <v>8</v>
      </c>
      <c r="B9" s="9" t="s">
        <v>17</v>
      </c>
      <c r="C9" s="10" t="s">
        <v>18</v>
      </c>
      <c r="D9" s="11">
        <v>0</v>
      </c>
      <c r="E9" s="11"/>
      <c r="F9" s="11">
        <f t="shared" si="0"/>
        <v>0</v>
      </c>
      <c r="G9" s="12">
        <v>0</v>
      </c>
      <c r="H9" s="13">
        <v>15</v>
      </c>
      <c r="I9" s="11"/>
      <c r="J9" s="11"/>
      <c r="K9" s="11">
        <f t="shared" si="1"/>
        <v>15</v>
      </c>
      <c r="L9" s="11">
        <f t="shared" si="2"/>
        <v>15</v>
      </c>
      <c r="M9" s="14"/>
    </row>
    <row r="10" spans="1:13" ht="15">
      <c r="A10">
        <v>9</v>
      </c>
      <c r="B10" s="9" t="s">
        <v>19</v>
      </c>
      <c r="C10" s="10" t="s">
        <v>20</v>
      </c>
      <c r="D10" s="11"/>
      <c r="E10" s="11"/>
      <c r="F10" s="11">
        <f t="shared" si="0"/>
      </c>
      <c r="G10" s="12"/>
      <c r="H10" s="13"/>
      <c r="I10" s="11"/>
      <c r="J10" s="11"/>
      <c r="K10" s="11">
        <f t="shared" si="1"/>
      </c>
      <c r="L10" s="11">
        <f t="shared" si="2"/>
      </c>
      <c r="M10" s="14"/>
    </row>
    <row r="11" spans="1:13" ht="15">
      <c r="A11">
        <v>10</v>
      </c>
      <c r="B11" s="9" t="s">
        <v>21</v>
      </c>
      <c r="C11" s="10" t="s">
        <v>22</v>
      </c>
      <c r="D11" s="11"/>
      <c r="E11" s="11"/>
      <c r="F11" s="11">
        <f t="shared" si="0"/>
      </c>
      <c r="G11" s="12"/>
      <c r="H11" s="13"/>
      <c r="I11" s="11"/>
      <c r="J11" s="11"/>
      <c r="K11" s="11">
        <f t="shared" si="1"/>
      </c>
      <c r="L11" s="11">
        <f t="shared" si="2"/>
      </c>
      <c r="M11" s="14"/>
    </row>
    <row r="12" spans="1:13" ht="15">
      <c r="A12">
        <v>11</v>
      </c>
      <c r="B12" s="9" t="s">
        <v>23</v>
      </c>
      <c r="C12" s="10" t="s">
        <v>24</v>
      </c>
      <c r="D12" s="11">
        <v>4</v>
      </c>
      <c r="E12" s="11"/>
      <c r="F12" s="11">
        <f t="shared" si="0"/>
        <v>4</v>
      </c>
      <c r="G12" s="12">
        <v>18</v>
      </c>
      <c r="H12" s="13">
        <v>15</v>
      </c>
      <c r="I12" s="11"/>
      <c r="J12" s="11"/>
      <c r="K12" s="11">
        <f t="shared" si="1"/>
        <v>33</v>
      </c>
      <c r="L12" s="11">
        <f t="shared" si="2"/>
        <v>37</v>
      </c>
      <c r="M12" s="14"/>
    </row>
    <row r="13" spans="1:13" ht="15">
      <c r="A13">
        <v>12</v>
      </c>
      <c r="B13" s="9" t="s">
        <v>25</v>
      </c>
      <c r="C13" s="10" t="s">
        <v>26</v>
      </c>
      <c r="D13" s="11"/>
      <c r="E13" s="11"/>
      <c r="F13" s="11">
        <f t="shared" si="0"/>
      </c>
      <c r="G13" s="12"/>
      <c r="H13" s="13"/>
      <c r="I13" s="11"/>
      <c r="J13" s="11"/>
      <c r="K13" s="11">
        <f t="shared" si="1"/>
      </c>
      <c r="L13" s="11">
        <f t="shared" si="2"/>
      </c>
      <c r="M13" s="14"/>
    </row>
    <row r="14" spans="1:13" ht="15">
      <c r="A14">
        <v>13</v>
      </c>
      <c r="B14" s="9" t="s">
        <v>27</v>
      </c>
      <c r="C14" s="10" t="s">
        <v>28</v>
      </c>
      <c r="D14" s="11">
        <v>33</v>
      </c>
      <c r="E14" s="11"/>
      <c r="F14" s="11">
        <f t="shared" si="0"/>
        <v>33</v>
      </c>
      <c r="G14" s="12">
        <v>29</v>
      </c>
      <c r="H14" s="13">
        <v>20</v>
      </c>
      <c r="I14" s="11"/>
      <c r="J14" s="11"/>
      <c r="K14" s="11">
        <f t="shared" si="1"/>
        <v>49</v>
      </c>
      <c r="L14" s="11">
        <f t="shared" si="2"/>
        <v>82</v>
      </c>
      <c r="M14" s="14"/>
    </row>
    <row r="15" spans="1:13" ht="15">
      <c r="A15">
        <v>14</v>
      </c>
      <c r="B15" s="9" t="s">
        <v>29</v>
      </c>
      <c r="C15" s="10" t="s">
        <v>30</v>
      </c>
      <c r="D15" s="11"/>
      <c r="E15" s="11"/>
      <c r="F15" s="11">
        <f t="shared" si="0"/>
      </c>
      <c r="G15" s="12"/>
      <c r="H15" s="13"/>
      <c r="I15" s="11"/>
      <c r="J15" s="11"/>
      <c r="K15" s="11">
        <f t="shared" si="1"/>
      </c>
      <c r="L15" s="11">
        <f t="shared" si="2"/>
      </c>
      <c r="M15" s="14"/>
    </row>
    <row r="16" spans="1:13" ht="15">
      <c r="A16">
        <v>15</v>
      </c>
      <c r="B16" s="9" t="s">
        <v>31</v>
      </c>
      <c r="C16" s="10" t="s">
        <v>32</v>
      </c>
      <c r="D16" s="11"/>
      <c r="E16" s="11"/>
      <c r="F16" s="11">
        <f t="shared" si="0"/>
      </c>
      <c r="G16" s="12"/>
      <c r="H16" s="13"/>
      <c r="I16" s="11"/>
      <c r="J16" s="11"/>
      <c r="K16" s="11">
        <f t="shared" si="1"/>
      </c>
      <c r="L16" s="11">
        <f t="shared" si="2"/>
      </c>
      <c r="M16" s="14"/>
    </row>
    <row r="17" spans="1:13" ht="15">
      <c r="A17">
        <v>16</v>
      </c>
      <c r="B17" s="9" t="s">
        <v>33</v>
      </c>
      <c r="C17" s="10" t="s">
        <v>34</v>
      </c>
      <c r="D17" s="11">
        <v>0</v>
      </c>
      <c r="E17" s="11"/>
      <c r="F17" s="11">
        <f t="shared" si="0"/>
        <v>0</v>
      </c>
      <c r="G17" s="12">
        <v>5</v>
      </c>
      <c r="H17" s="13"/>
      <c r="I17" s="11"/>
      <c r="J17" s="11"/>
      <c r="K17" s="11">
        <f t="shared" si="1"/>
        <v>5</v>
      </c>
      <c r="L17" s="11">
        <f t="shared" si="2"/>
        <v>5</v>
      </c>
      <c r="M17" s="14"/>
    </row>
    <row r="18" spans="1:13" ht="15">
      <c r="A18">
        <v>17</v>
      </c>
      <c r="B18" s="9" t="s">
        <v>35</v>
      </c>
      <c r="C18" s="10" t="s">
        <v>36</v>
      </c>
      <c r="D18" s="11"/>
      <c r="E18" s="11"/>
      <c r="F18" s="11">
        <f t="shared" si="0"/>
      </c>
      <c r="G18" s="12"/>
      <c r="H18" s="13"/>
      <c r="I18" s="11"/>
      <c r="J18" s="11"/>
      <c r="K18" s="11">
        <f t="shared" si="1"/>
      </c>
      <c r="L18" s="11">
        <f t="shared" si="2"/>
      </c>
      <c r="M18" s="14"/>
    </row>
    <row r="19" spans="1:13" ht="15">
      <c r="A19">
        <v>18</v>
      </c>
      <c r="B19" s="9" t="s">
        <v>37</v>
      </c>
      <c r="C19" s="10" t="s">
        <v>38</v>
      </c>
      <c r="D19" s="11"/>
      <c r="E19" s="11"/>
      <c r="F19" s="11">
        <f t="shared" si="0"/>
      </c>
      <c r="G19" s="12"/>
      <c r="H19" s="13"/>
      <c r="I19" s="11"/>
      <c r="J19" s="11"/>
      <c r="K19" s="11">
        <f t="shared" si="1"/>
      </c>
      <c r="L19" s="11">
        <f t="shared" si="2"/>
      </c>
      <c r="M19" s="14"/>
    </row>
    <row r="20" spans="1:13" ht="15">
      <c r="A20">
        <v>19</v>
      </c>
      <c r="B20" s="9" t="s">
        <v>39</v>
      </c>
      <c r="C20" s="10" t="s">
        <v>40</v>
      </c>
      <c r="D20" s="11"/>
      <c r="E20" s="11"/>
      <c r="F20" s="11">
        <f t="shared" si="0"/>
      </c>
      <c r="G20" s="12"/>
      <c r="H20" s="13"/>
      <c r="I20" s="11"/>
      <c r="J20" s="11"/>
      <c r="K20" s="11">
        <f t="shared" si="1"/>
      </c>
      <c r="L20" s="11">
        <f t="shared" si="2"/>
      </c>
      <c r="M20" s="14"/>
    </row>
    <row r="21" spans="1:13" ht="15">
      <c r="A21">
        <v>20</v>
      </c>
      <c r="B21" s="9" t="s">
        <v>41</v>
      </c>
      <c r="C21" s="10" t="s">
        <v>42</v>
      </c>
      <c r="D21" s="11"/>
      <c r="E21" s="11"/>
      <c r="F21" s="11">
        <f t="shared" si="0"/>
      </c>
      <c r="G21" s="12"/>
      <c r="H21" s="13"/>
      <c r="I21" s="11"/>
      <c r="J21" s="11"/>
      <c r="K21" s="11">
        <f t="shared" si="1"/>
      </c>
      <c r="L21" s="11">
        <f t="shared" si="2"/>
      </c>
      <c r="M21" s="14"/>
    </row>
    <row r="22" spans="1:13" ht="15">
      <c r="A22">
        <v>21</v>
      </c>
      <c r="B22" s="9" t="s">
        <v>43</v>
      </c>
      <c r="C22" s="10" t="s">
        <v>44</v>
      </c>
      <c r="D22" s="11">
        <v>11</v>
      </c>
      <c r="E22" s="11"/>
      <c r="F22" s="11">
        <f t="shared" si="0"/>
        <v>11</v>
      </c>
      <c r="G22" s="12">
        <v>17</v>
      </c>
      <c r="H22" s="13">
        <v>0</v>
      </c>
      <c r="I22" s="11"/>
      <c r="J22" s="11"/>
      <c r="K22" s="11">
        <f t="shared" si="1"/>
        <v>17</v>
      </c>
      <c r="L22" s="11">
        <f t="shared" si="2"/>
        <v>28</v>
      </c>
      <c r="M22" s="14"/>
    </row>
    <row r="23" spans="1:13" ht="15">
      <c r="A23">
        <v>22</v>
      </c>
      <c r="B23" s="9" t="s">
        <v>45</v>
      </c>
      <c r="C23" s="10" t="s">
        <v>46</v>
      </c>
      <c r="D23" s="11"/>
      <c r="E23" s="11"/>
      <c r="F23" s="11">
        <f t="shared" si="0"/>
      </c>
      <c r="G23" s="12"/>
      <c r="H23" s="13"/>
      <c r="I23" s="11"/>
      <c r="J23" s="11"/>
      <c r="K23" s="11">
        <f t="shared" si="1"/>
      </c>
      <c r="L23" s="11">
        <f t="shared" si="2"/>
      </c>
      <c r="M23" s="14"/>
    </row>
    <row r="24" spans="1:13" ht="15">
      <c r="A24">
        <v>23</v>
      </c>
      <c r="B24" s="9" t="s">
        <v>47</v>
      </c>
      <c r="C24" s="10" t="s">
        <v>48</v>
      </c>
      <c r="D24" s="11"/>
      <c r="E24" s="11"/>
      <c r="F24" s="11">
        <f t="shared" si="0"/>
      </c>
      <c r="G24" s="12">
        <v>0</v>
      </c>
      <c r="H24" s="13">
        <v>5</v>
      </c>
      <c r="I24" s="11"/>
      <c r="J24" s="11"/>
      <c r="K24" s="11">
        <f t="shared" si="1"/>
        <v>5</v>
      </c>
      <c r="L24" s="11">
        <f t="shared" si="2"/>
        <v>5</v>
      </c>
      <c r="M24" s="14"/>
    </row>
    <row r="25" spans="1:13" ht="15">
      <c r="A25">
        <v>24</v>
      </c>
      <c r="B25" s="9" t="s">
        <v>49</v>
      </c>
      <c r="C25" s="10" t="s">
        <v>50</v>
      </c>
      <c r="D25" s="11"/>
      <c r="E25" s="11"/>
      <c r="F25" s="11">
        <f t="shared" si="0"/>
      </c>
      <c r="G25" s="12"/>
      <c r="H25" s="13"/>
      <c r="I25" s="11"/>
      <c r="J25" s="11"/>
      <c r="K25" s="11">
        <f t="shared" si="1"/>
      </c>
      <c r="L25" s="11">
        <f t="shared" si="2"/>
      </c>
      <c r="M25" s="14"/>
    </row>
    <row r="26" spans="1:13" ht="15">
      <c r="A26">
        <v>25</v>
      </c>
      <c r="B26" s="9" t="s">
        <v>51</v>
      </c>
      <c r="C26" s="10" t="s">
        <v>52</v>
      </c>
      <c r="D26" s="11">
        <v>0</v>
      </c>
      <c r="E26" s="11"/>
      <c r="F26" s="11">
        <f t="shared" si="0"/>
        <v>0</v>
      </c>
      <c r="G26" s="12">
        <v>14</v>
      </c>
      <c r="H26" s="13">
        <v>3</v>
      </c>
      <c r="I26" s="11"/>
      <c r="J26" s="11"/>
      <c r="K26" s="11">
        <f t="shared" si="1"/>
        <v>17</v>
      </c>
      <c r="L26" s="11">
        <f t="shared" si="2"/>
        <v>17</v>
      </c>
      <c r="M26" s="14"/>
    </row>
    <row r="27" spans="1:13" ht="15">
      <c r="A27">
        <v>26</v>
      </c>
      <c r="B27" s="9" t="s">
        <v>53</v>
      </c>
      <c r="C27" s="10" t="s">
        <v>54</v>
      </c>
      <c r="D27" s="11"/>
      <c r="E27" s="11"/>
      <c r="F27" s="11">
        <f t="shared" si="0"/>
      </c>
      <c r="G27" s="12"/>
      <c r="H27" s="13"/>
      <c r="I27" s="11"/>
      <c r="J27" s="11"/>
      <c r="K27" s="11">
        <f t="shared" si="1"/>
      </c>
      <c r="L27" s="11">
        <f t="shared" si="2"/>
      </c>
      <c r="M27" s="14"/>
    </row>
    <row r="28" spans="1:13" ht="15">
      <c r="A28">
        <v>27</v>
      </c>
      <c r="B28" s="9" t="s">
        <v>55</v>
      </c>
      <c r="C28" s="10" t="s">
        <v>56</v>
      </c>
      <c r="D28" s="11">
        <v>8</v>
      </c>
      <c r="E28" s="11"/>
      <c r="F28" s="11">
        <f t="shared" si="0"/>
        <v>8</v>
      </c>
      <c r="G28" s="12"/>
      <c r="H28" s="13"/>
      <c r="I28" s="11"/>
      <c r="J28" s="11"/>
      <c r="K28" s="11">
        <f t="shared" si="1"/>
      </c>
      <c r="L28" s="11">
        <f t="shared" si="2"/>
        <v>8</v>
      </c>
      <c r="M28" s="14"/>
    </row>
    <row r="29" spans="2:13" ht="15">
      <c r="B29" s="9"/>
      <c r="C29" s="10"/>
      <c r="D29" s="11"/>
      <c r="E29" s="11"/>
      <c r="F29" s="11">
        <f t="shared" si="0"/>
      </c>
      <c r="G29" s="12"/>
      <c r="H29" s="13"/>
      <c r="I29" s="11"/>
      <c r="J29" s="11"/>
      <c r="K29" s="11">
        <f t="shared" si="1"/>
      </c>
      <c r="L29" s="11">
        <f t="shared" si="2"/>
      </c>
      <c r="M29" s="14"/>
    </row>
    <row r="30" spans="1:13" ht="15">
      <c r="A30" s="1" t="s">
        <v>0</v>
      </c>
      <c r="B30" s="15" t="s">
        <v>1</v>
      </c>
      <c r="C30" s="16" t="s">
        <v>2</v>
      </c>
      <c r="D30" s="11"/>
      <c r="E30" s="11"/>
      <c r="F30" s="11">
        <f t="shared" si="0"/>
      </c>
      <c r="G30" s="12"/>
      <c r="H30" s="13"/>
      <c r="I30" s="11"/>
      <c r="J30" s="11"/>
      <c r="K30" s="11">
        <f t="shared" si="1"/>
      </c>
      <c r="L30" s="11">
        <f t="shared" si="2"/>
      </c>
      <c r="M30" s="14"/>
    </row>
    <row r="31" spans="1:13" ht="15">
      <c r="A31">
        <v>1</v>
      </c>
      <c r="B31" s="9" t="s">
        <v>57</v>
      </c>
      <c r="C31" s="10" t="s">
        <v>58</v>
      </c>
      <c r="D31" s="11">
        <v>8</v>
      </c>
      <c r="E31" s="11"/>
      <c r="F31" s="11">
        <f t="shared" si="0"/>
        <v>8</v>
      </c>
      <c r="G31" s="12">
        <v>6</v>
      </c>
      <c r="H31" s="13">
        <v>11</v>
      </c>
      <c r="I31" s="11"/>
      <c r="J31" s="11"/>
      <c r="K31" s="11">
        <f t="shared" si="1"/>
        <v>17</v>
      </c>
      <c r="L31" s="11">
        <f t="shared" si="2"/>
        <v>25</v>
      </c>
      <c r="M31" s="14"/>
    </row>
    <row r="32" spans="1:13" ht="15">
      <c r="A32">
        <v>2</v>
      </c>
      <c r="B32" s="9" t="s">
        <v>59</v>
      </c>
      <c r="C32" s="10" t="s">
        <v>60</v>
      </c>
      <c r="D32" s="11"/>
      <c r="E32" s="11"/>
      <c r="F32" s="11">
        <f t="shared" si="0"/>
      </c>
      <c r="G32" s="12"/>
      <c r="H32" s="13"/>
      <c r="I32" s="11"/>
      <c r="J32" s="11"/>
      <c r="K32" s="11">
        <f t="shared" si="1"/>
      </c>
      <c r="L32" s="11">
        <f t="shared" si="2"/>
      </c>
      <c r="M32" s="14"/>
    </row>
    <row r="33" spans="1:13" ht="15">
      <c r="A33">
        <v>3</v>
      </c>
      <c r="B33" s="9" t="s">
        <v>61</v>
      </c>
      <c r="C33" s="10" t="s">
        <v>62</v>
      </c>
      <c r="D33" s="11"/>
      <c r="E33" s="11"/>
      <c r="F33" s="11">
        <f t="shared" si="0"/>
      </c>
      <c r="G33" s="12"/>
      <c r="H33" s="13"/>
      <c r="I33" s="11"/>
      <c r="J33" s="11"/>
      <c r="K33" s="11">
        <f t="shared" si="1"/>
      </c>
      <c r="L33" s="11">
        <f t="shared" si="2"/>
      </c>
      <c r="M33" s="14"/>
    </row>
    <row r="34" spans="1:13" ht="15">
      <c r="A34">
        <v>4</v>
      </c>
      <c r="B34" s="9" t="s">
        <v>63</v>
      </c>
      <c r="C34" s="10" t="s">
        <v>64</v>
      </c>
      <c r="D34" s="11"/>
      <c r="E34" s="11"/>
      <c r="F34" s="11">
        <f t="shared" si="0"/>
      </c>
      <c r="G34" s="12">
        <v>0</v>
      </c>
      <c r="H34" s="13"/>
      <c r="I34" s="11"/>
      <c r="J34" s="11"/>
      <c r="K34" s="11">
        <f t="shared" si="1"/>
        <v>0</v>
      </c>
      <c r="L34" s="11">
        <f t="shared" si="2"/>
        <v>0</v>
      </c>
      <c r="M34" s="14"/>
    </row>
    <row r="35" spans="1:13" ht="15">
      <c r="A35">
        <v>5</v>
      </c>
      <c r="B35" s="9" t="s">
        <v>65</v>
      </c>
      <c r="C35" s="10" t="s">
        <v>66</v>
      </c>
      <c r="D35" s="11">
        <v>14</v>
      </c>
      <c r="E35" s="11"/>
      <c r="F35" s="11">
        <f t="shared" si="0"/>
        <v>14</v>
      </c>
      <c r="G35" s="12">
        <v>24</v>
      </c>
      <c r="H35" s="13">
        <v>0</v>
      </c>
      <c r="I35" s="11"/>
      <c r="J35" s="11"/>
      <c r="K35" s="11">
        <f t="shared" si="1"/>
        <v>24</v>
      </c>
      <c r="L35" s="11">
        <f t="shared" si="2"/>
        <v>38</v>
      </c>
      <c r="M35" s="14"/>
    </row>
    <row r="36" spans="1:13" ht="15">
      <c r="A36">
        <v>6</v>
      </c>
      <c r="B36" s="9" t="s">
        <v>67</v>
      </c>
      <c r="C36" s="10" t="s">
        <v>68</v>
      </c>
      <c r="D36" s="11"/>
      <c r="E36" s="11"/>
      <c r="F36" s="11">
        <f t="shared" si="0"/>
      </c>
      <c r="G36" s="12"/>
      <c r="H36" s="13"/>
      <c r="I36" s="11"/>
      <c r="J36" s="11"/>
      <c r="K36" s="11">
        <f t="shared" si="1"/>
      </c>
      <c r="L36" s="11">
        <f t="shared" si="2"/>
      </c>
      <c r="M36" s="14"/>
    </row>
    <row r="37" spans="1:13" ht="15">
      <c r="A37">
        <v>7</v>
      </c>
      <c r="B37" s="9" t="s">
        <v>69</v>
      </c>
      <c r="C37" s="10" t="s">
        <v>70</v>
      </c>
      <c r="D37" s="11">
        <v>0</v>
      </c>
      <c r="E37" s="11"/>
      <c r="F37" s="11">
        <f t="shared" si="0"/>
        <v>0</v>
      </c>
      <c r="G37" s="12">
        <v>8</v>
      </c>
      <c r="H37" s="13">
        <v>9</v>
      </c>
      <c r="I37" s="11"/>
      <c r="J37" s="11"/>
      <c r="K37" s="11">
        <f t="shared" si="1"/>
        <v>17</v>
      </c>
      <c r="L37" s="11">
        <f t="shared" si="2"/>
        <v>17</v>
      </c>
      <c r="M37" s="14"/>
    </row>
    <row r="38" spans="1:13" ht="15">
      <c r="A38">
        <v>8</v>
      </c>
      <c r="B38" s="9" t="s">
        <v>7</v>
      </c>
      <c r="C38" s="10" t="s">
        <v>71</v>
      </c>
      <c r="D38" s="11">
        <v>4</v>
      </c>
      <c r="E38" s="11"/>
      <c r="F38" s="11">
        <f t="shared" si="0"/>
        <v>4</v>
      </c>
      <c r="G38" s="12"/>
      <c r="H38" s="13"/>
      <c r="I38" s="11"/>
      <c r="J38" s="11"/>
      <c r="K38" s="11">
        <f t="shared" si="1"/>
      </c>
      <c r="L38" s="11">
        <f t="shared" si="2"/>
        <v>4</v>
      </c>
      <c r="M38" s="14"/>
    </row>
    <row r="39" spans="1:13" ht="15">
      <c r="A39">
        <v>9</v>
      </c>
      <c r="B39" s="9" t="s">
        <v>72</v>
      </c>
      <c r="C39" s="10" t="s">
        <v>73</v>
      </c>
      <c r="D39" s="11">
        <v>8</v>
      </c>
      <c r="E39" s="11"/>
      <c r="F39" s="11">
        <f t="shared" si="0"/>
        <v>8</v>
      </c>
      <c r="G39" s="12">
        <v>9</v>
      </c>
      <c r="H39" s="13">
        <v>10</v>
      </c>
      <c r="I39" s="11"/>
      <c r="J39" s="11"/>
      <c r="K39" s="11">
        <f t="shared" si="1"/>
        <v>19</v>
      </c>
      <c r="L39" s="11">
        <f t="shared" si="2"/>
        <v>27</v>
      </c>
      <c r="M39" s="14"/>
    </row>
    <row r="40" spans="1:13" ht="15">
      <c r="A40">
        <v>10</v>
      </c>
      <c r="B40" s="9" t="s">
        <v>74</v>
      </c>
      <c r="C40" s="10" t="s">
        <v>75</v>
      </c>
      <c r="D40" s="11">
        <v>29</v>
      </c>
      <c r="E40" s="11"/>
      <c r="F40" s="11">
        <f t="shared" si="0"/>
        <v>29</v>
      </c>
      <c r="G40" s="12">
        <v>0</v>
      </c>
      <c r="H40" s="13">
        <v>12</v>
      </c>
      <c r="I40" s="11"/>
      <c r="J40" s="11"/>
      <c r="K40" s="11">
        <f t="shared" si="1"/>
        <v>12</v>
      </c>
      <c r="L40" s="11">
        <f t="shared" si="2"/>
        <v>41</v>
      </c>
      <c r="M40" s="14"/>
    </row>
    <row r="41" spans="1:13" ht="15">
      <c r="A41">
        <v>11</v>
      </c>
      <c r="B41" s="9" t="s">
        <v>76</v>
      </c>
      <c r="C41" s="10" t="s">
        <v>77</v>
      </c>
      <c r="D41" s="11"/>
      <c r="E41" s="11"/>
      <c r="F41" s="11">
        <f t="shared" si="0"/>
      </c>
      <c r="G41" s="12"/>
      <c r="H41" s="13"/>
      <c r="I41" s="11"/>
      <c r="J41" s="11"/>
      <c r="K41" s="11">
        <f t="shared" si="1"/>
      </c>
      <c r="L41" s="11">
        <f t="shared" si="2"/>
      </c>
      <c r="M41" s="14"/>
    </row>
    <row r="42" spans="1:13" ht="15">
      <c r="A42">
        <v>12</v>
      </c>
      <c r="B42" s="9" t="s">
        <v>78</v>
      </c>
      <c r="C42" s="10" t="s">
        <v>79</v>
      </c>
      <c r="D42" s="11"/>
      <c r="E42" s="11"/>
      <c r="F42" s="11">
        <f t="shared" si="0"/>
      </c>
      <c r="G42" s="12"/>
      <c r="H42" s="13"/>
      <c r="I42" s="11"/>
      <c r="J42" s="11"/>
      <c r="K42" s="11">
        <f t="shared" si="1"/>
      </c>
      <c r="L42" s="11">
        <f t="shared" si="2"/>
      </c>
      <c r="M42" s="14"/>
    </row>
    <row r="43" spans="1:13" ht="15">
      <c r="A43">
        <v>13</v>
      </c>
      <c r="B43" s="9" t="s">
        <v>80</v>
      </c>
      <c r="C43" s="10" t="s">
        <v>81</v>
      </c>
      <c r="D43" s="11"/>
      <c r="E43" s="11"/>
      <c r="F43" s="11">
        <f t="shared" si="0"/>
      </c>
      <c r="G43" s="12">
        <v>3</v>
      </c>
      <c r="H43" s="13"/>
      <c r="I43" s="11"/>
      <c r="J43" s="11"/>
      <c r="K43" s="11">
        <f t="shared" si="1"/>
        <v>3</v>
      </c>
      <c r="L43" s="11">
        <f t="shared" si="2"/>
        <v>3</v>
      </c>
      <c r="M43" s="14"/>
    </row>
    <row r="44" spans="1:13" ht="15">
      <c r="A44">
        <v>14</v>
      </c>
      <c r="B44" s="9" t="s">
        <v>82</v>
      </c>
      <c r="C44" s="10" t="s">
        <v>83</v>
      </c>
      <c r="D44" s="11">
        <v>8</v>
      </c>
      <c r="E44" s="11"/>
      <c r="F44" s="11">
        <f t="shared" si="0"/>
        <v>8</v>
      </c>
      <c r="G44" s="12">
        <v>18</v>
      </c>
      <c r="H44" s="13">
        <v>16</v>
      </c>
      <c r="I44" s="11"/>
      <c r="J44" s="11"/>
      <c r="K44" s="11">
        <f t="shared" si="1"/>
        <v>34</v>
      </c>
      <c r="L44" s="11">
        <f t="shared" si="2"/>
        <v>42</v>
      </c>
      <c r="M44" s="14"/>
    </row>
    <row r="45" spans="1:13" ht="15">
      <c r="A45">
        <v>15</v>
      </c>
      <c r="B45" s="9" t="s">
        <v>84</v>
      </c>
      <c r="C45" s="10" t="s">
        <v>85</v>
      </c>
      <c r="D45" s="11">
        <v>0</v>
      </c>
      <c r="E45" s="11"/>
      <c r="F45" s="11">
        <f t="shared" si="0"/>
        <v>0</v>
      </c>
      <c r="G45" s="12">
        <v>0</v>
      </c>
      <c r="H45" s="13"/>
      <c r="I45" s="11"/>
      <c r="J45" s="11"/>
      <c r="K45" s="11">
        <f t="shared" si="1"/>
        <v>0</v>
      </c>
      <c r="L45" s="11">
        <f t="shared" si="2"/>
        <v>0</v>
      </c>
      <c r="M45" s="14"/>
    </row>
    <row r="46" spans="1:13" ht="15">
      <c r="A46">
        <v>16</v>
      </c>
      <c r="B46" s="9" t="s">
        <v>86</v>
      </c>
      <c r="C46" s="10" t="s">
        <v>87</v>
      </c>
      <c r="D46" s="11">
        <v>4</v>
      </c>
      <c r="E46" s="11"/>
      <c r="F46" s="11">
        <f t="shared" si="0"/>
        <v>4</v>
      </c>
      <c r="G46" s="12">
        <v>0</v>
      </c>
      <c r="H46" s="13"/>
      <c r="I46" s="11"/>
      <c r="J46" s="11"/>
      <c r="K46" s="11">
        <f t="shared" si="1"/>
        <v>0</v>
      </c>
      <c r="L46" s="11">
        <f t="shared" si="2"/>
        <v>4</v>
      </c>
      <c r="M46" s="14"/>
    </row>
    <row r="47" spans="1:13" ht="15">
      <c r="A47">
        <v>17</v>
      </c>
      <c r="B47" s="9" t="s">
        <v>88</v>
      </c>
      <c r="C47" s="10" t="s">
        <v>89</v>
      </c>
      <c r="D47" s="11"/>
      <c r="E47" s="11"/>
      <c r="F47" s="11">
        <f t="shared" si="0"/>
      </c>
      <c r="G47" s="12"/>
      <c r="H47" s="13"/>
      <c r="I47" s="11"/>
      <c r="J47" s="11"/>
      <c r="K47" s="11">
        <f t="shared" si="1"/>
      </c>
      <c r="L47" s="11">
        <f t="shared" si="2"/>
      </c>
      <c r="M47" s="14"/>
    </row>
    <row r="48" spans="1:13" ht="15">
      <c r="A48">
        <v>18</v>
      </c>
      <c r="B48" s="9" t="s">
        <v>25</v>
      </c>
      <c r="C48" s="10" t="s">
        <v>90</v>
      </c>
      <c r="D48" s="11">
        <v>0</v>
      </c>
      <c r="E48" s="11"/>
      <c r="F48" s="11">
        <f t="shared" si="0"/>
        <v>0</v>
      </c>
      <c r="G48" s="12"/>
      <c r="H48" s="13"/>
      <c r="I48" s="11"/>
      <c r="J48" s="11"/>
      <c r="K48" s="11">
        <f t="shared" si="1"/>
      </c>
      <c r="L48" s="11">
        <f t="shared" si="2"/>
        <v>0</v>
      </c>
      <c r="M48" s="14"/>
    </row>
    <row r="49" spans="1:13" ht="15">
      <c r="A49">
        <v>19</v>
      </c>
      <c r="B49" s="9" t="s">
        <v>91</v>
      </c>
      <c r="C49" s="10" t="s">
        <v>92</v>
      </c>
      <c r="D49" s="11">
        <v>0</v>
      </c>
      <c r="E49" s="11"/>
      <c r="F49" s="11">
        <f t="shared" si="0"/>
        <v>0</v>
      </c>
      <c r="G49" s="12"/>
      <c r="H49" s="13"/>
      <c r="I49" s="11"/>
      <c r="J49" s="11"/>
      <c r="K49" s="11">
        <f t="shared" si="1"/>
      </c>
      <c r="L49" s="11">
        <f t="shared" si="2"/>
        <v>0</v>
      </c>
      <c r="M49" s="14"/>
    </row>
    <row r="50" spans="1:13" ht="15">
      <c r="A50">
        <v>20</v>
      </c>
      <c r="B50" s="9" t="s">
        <v>93</v>
      </c>
      <c r="C50" s="10" t="s">
        <v>94</v>
      </c>
      <c r="D50" s="11"/>
      <c r="E50" s="11"/>
      <c r="F50" s="11">
        <f t="shared" si="0"/>
      </c>
      <c r="G50" s="12"/>
      <c r="H50" s="13"/>
      <c r="I50" s="11"/>
      <c r="J50" s="11"/>
      <c r="K50" s="11">
        <f t="shared" si="1"/>
      </c>
      <c r="L50" s="11">
        <f t="shared" si="2"/>
      </c>
      <c r="M50" s="14"/>
    </row>
    <row r="51" spans="1:13" ht="15">
      <c r="A51">
        <v>21</v>
      </c>
      <c r="B51" s="9" t="s">
        <v>95</v>
      </c>
      <c r="C51" s="10" t="s">
        <v>96</v>
      </c>
      <c r="D51" s="11"/>
      <c r="E51" s="11"/>
      <c r="F51" s="11">
        <f t="shared" si="0"/>
      </c>
      <c r="G51" s="12"/>
      <c r="H51" s="13"/>
      <c r="I51" s="11"/>
      <c r="J51" s="11"/>
      <c r="K51" s="11">
        <f t="shared" si="1"/>
      </c>
      <c r="L51" s="11">
        <f t="shared" si="2"/>
      </c>
      <c r="M51" s="14"/>
    </row>
    <row r="52" spans="1:13" ht="15">
      <c r="A52">
        <v>22</v>
      </c>
      <c r="B52" s="9" t="s">
        <v>27</v>
      </c>
      <c r="C52" s="10" t="s">
        <v>97</v>
      </c>
      <c r="D52" s="11"/>
      <c r="E52" s="11"/>
      <c r="F52" s="11">
        <f t="shared" si="0"/>
      </c>
      <c r="G52" s="12"/>
      <c r="H52" s="13"/>
      <c r="I52" s="11"/>
      <c r="J52" s="11"/>
      <c r="K52" s="11">
        <f t="shared" si="1"/>
      </c>
      <c r="L52" s="11">
        <f t="shared" si="2"/>
      </c>
      <c r="M52" s="14"/>
    </row>
    <row r="53" spans="1:13" ht="15">
      <c r="A53">
        <v>23</v>
      </c>
      <c r="B53" s="9" t="s">
        <v>98</v>
      </c>
      <c r="C53" s="10" t="s">
        <v>99</v>
      </c>
      <c r="D53" s="11"/>
      <c r="E53" s="11"/>
      <c r="F53" s="11">
        <f t="shared" si="0"/>
      </c>
      <c r="G53" s="12"/>
      <c r="H53" s="13"/>
      <c r="I53" s="11"/>
      <c r="J53" s="11"/>
      <c r="K53" s="11">
        <f t="shared" si="1"/>
      </c>
      <c r="L53" s="11">
        <f t="shared" si="2"/>
      </c>
      <c r="M53" s="14"/>
    </row>
    <row r="54" spans="1:13" ht="15">
      <c r="A54">
        <v>24</v>
      </c>
      <c r="B54" s="9" t="s">
        <v>100</v>
      </c>
      <c r="C54" s="10" t="s">
        <v>101</v>
      </c>
      <c r="D54" s="11">
        <v>16</v>
      </c>
      <c r="E54" s="11"/>
      <c r="F54" s="11">
        <f t="shared" si="0"/>
        <v>16</v>
      </c>
      <c r="G54" s="12"/>
      <c r="H54" s="13"/>
      <c r="I54" s="11"/>
      <c r="J54" s="11"/>
      <c r="K54" s="11">
        <f t="shared" si="1"/>
      </c>
      <c r="L54" s="11">
        <f t="shared" si="2"/>
        <v>16</v>
      </c>
      <c r="M54" s="14"/>
    </row>
    <row r="55" spans="1:13" ht="15">
      <c r="A55">
        <v>25</v>
      </c>
      <c r="B55" s="9" t="s">
        <v>102</v>
      </c>
      <c r="C55" s="10" t="s">
        <v>103</v>
      </c>
      <c r="D55" s="11"/>
      <c r="E55" s="11"/>
      <c r="F55" s="11">
        <f t="shared" si="0"/>
      </c>
      <c r="G55" s="12"/>
      <c r="H55" s="13"/>
      <c r="I55" s="11"/>
      <c r="J55" s="11"/>
      <c r="K55" s="11">
        <f t="shared" si="1"/>
      </c>
      <c r="L55" s="11">
        <f t="shared" si="2"/>
      </c>
      <c r="M55" s="14"/>
    </row>
    <row r="56" spans="1:13" ht="15">
      <c r="A56">
        <v>26</v>
      </c>
      <c r="B56" s="9" t="s">
        <v>104</v>
      </c>
      <c r="C56" s="10" t="s">
        <v>105</v>
      </c>
      <c r="D56" s="11"/>
      <c r="E56" s="11"/>
      <c r="F56" s="11">
        <f t="shared" si="0"/>
      </c>
      <c r="G56" s="12">
        <v>14</v>
      </c>
      <c r="H56" s="13">
        <v>8</v>
      </c>
      <c r="I56" s="11"/>
      <c r="J56" s="11"/>
      <c r="K56" s="11">
        <f t="shared" si="1"/>
        <v>22</v>
      </c>
      <c r="L56" s="11">
        <f t="shared" si="2"/>
        <v>22</v>
      </c>
      <c r="M56" s="14"/>
    </row>
    <row r="57" spans="1:13" ht="15">
      <c r="A57">
        <v>27</v>
      </c>
      <c r="B57" s="9" t="s">
        <v>106</v>
      </c>
      <c r="C57" s="10" t="s">
        <v>107</v>
      </c>
      <c r="D57" s="11"/>
      <c r="E57" s="11"/>
      <c r="F57" s="11">
        <f t="shared" si="0"/>
      </c>
      <c r="G57" s="12">
        <v>14</v>
      </c>
      <c r="H57" s="13">
        <v>11</v>
      </c>
      <c r="I57" s="11"/>
      <c r="J57" s="11"/>
      <c r="K57" s="11">
        <f t="shared" si="1"/>
        <v>25</v>
      </c>
      <c r="L57" s="11">
        <f t="shared" si="2"/>
        <v>25</v>
      </c>
      <c r="M57" s="14"/>
    </row>
    <row r="58" spans="1:13" ht="15">
      <c r="A58">
        <v>28</v>
      </c>
      <c r="B58" s="9" t="s">
        <v>33</v>
      </c>
      <c r="C58" s="10" t="s">
        <v>108</v>
      </c>
      <c r="D58" s="11">
        <v>0</v>
      </c>
      <c r="E58" s="11"/>
      <c r="F58" s="11">
        <f t="shared" si="0"/>
        <v>0</v>
      </c>
      <c r="G58" s="12"/>
      <c r="H58" s="13"/>
      <c r="I58" s="11"/>
      <c r="J58" s="11"/>
      <c r="K58" s="11">
        <f t="shared" si="1"/>
      </c>
      <c r="L58" s="11">
        <f t="shared" si="2"/>
        <v>0</v>
      </c>
      <c r="M58" s="14"/>
    </row>
    <row r="59" spans="1:13" ht="15">
      <c r="A59">
        <v>29</v>
      </c>
      <c r="B59" s="9" t="s">
        <v>109</v>
      </c>
      <c r="C59" s="10" t="s">
        <v>110</v>
      </c>
      <c r="D59" s="11"/>
      <c r="E59" s="11"/>
      <c r="F59" s="11">
        <f t="shared" si="0"/>
      </c>
      <c r="G59" s="12"/>
      <c r="H59" s="13"/>
      <c r="I59" s="11"/>
      <c r="J59" s="11"/>
      <c r="K59" s="11">
        <f t="shared" si="1"/>
      </c>
      <c r="L59" s="11">
        <f t="shared" si="2"/>
      </c>
      <c r="M59" s="14"/>
    </row>
    <row r="60" spans="1:13" ht="15">
      <c r="A60">
        <v>30</v>
      </c>
      <c r="B60" s="9" t="s">
        <v>111</v>
      </c>
      <c r="C60" s="10" t="s">
        <v>112</v>
      </c>
      <c r="D60" s="11">
        <v>42</v>
      </c>
      <c r="E60" s="11"/>
      <c r="F60" s="11">
        <f t="shared" si="0"/>
        <v>42</v>
      </c>
      <c r="G60" s="12">
        <v>4</v>
      </c>
      <c r="H60" s="13">
        <v>12</v>
      </c>
      <c r="I60" s="11"/>
      <c r="J60" s="11"/>
      <c r="K60" s="11">
        <f t="shared" si="1"/>
        <v>16</v>
      </c>
      <c r="L60" s="11">
        <f t="shared" si="2"/>
        <v>58</v>
      </c>
      <c r="M60" s="14"/>
    </row>
    <row r="61" spans="1:13" ht="15">
      <c r="A61">
        <v>31</v>
      </c>
      <c r="B61" s="9" t="s">
        <v>113</v>
      </c>
      <c r="C61" s="10" t="s">
        <v>114</v>
      </c>
      <c r="D61" s="11"/>
      <c r="E61" s="11"/>
      <c r="F61" s="11">
        <f t="shared" si="0"/>
      </c>
      <c r="G61" s="12"/>
      <c r="H61" s="13"/>
      <c r="I61" s="11"/>
      <c r="J61" s="11"/>
      <c r="K61" s="11">
        <f t="shared" si="1"/>
      </c>
      <c r="L61" s="11">
        <f t="shared" si="2"/>
      </c>
      <c r="M61" s="14"/>
    </row>
    <row r="62" spans="1:13" ht="15">
      <c r="A62">
        <v>32</v>
      </c>
      <c r="B62" s="9" t="s">
        <v>115</v>
      </c>
      <c r="C62" s="10" t="s">
        <v>116</v>
      </c>
      <c r="D62" s="11"/>
      <c r="E62" s="11"/>
      <c r="F62" s="11">
        <f t="shared" si="0"/>
      </c>
      <c r="G62" s="12"/>
      <c r="H62" s="13"/>
      <c r="I62" s="11"/>
      <c r="J62" s="11"/>
      <c r="K62" s="11">
        <f t="shared" si="1"/>
      </c>
      <c r="L62" s="11">
        <f t="shared" si="2"/>
      </c>
      <c r="M62" s="14"/>
    </row>
    <row r="63" spans="1:13" ht="15">
      <c r="A63">
        <v>33</v>
      </c>
      <c r="B63" s="9" t="s">
        <v>117</v>
      </c>
      <c r="C63" s="10" t="s">
        <v>118</v>
      </c>
      <c r="D63" s="11"/>
      <c r="E63" s="11"/>
      <c r="F63" s="11">
        <f t="shared" si="0"/>
      </c>
      <c r="G63" s="12"/>
      <c r="H63" s="13"/>
      <c r="I63" s="11"/>
      <c r="J63" s="11"/>
      <c r="K63" s="11">
        <f t="shared" si="1"/>
      </c>
      <c r="L63" s="11">
        <f t="shared" si="2"/>
      </c>
      <c r="M63" s="14"/>
    </row>
    <row r="64" spans="1:13" ht="15">
      <c r="A64">
        <v>34</v>
      </c>
      <c r="B64" s="9" t="s">
        <v>119</v>
      </c>
      <c r="C64" s="10" t="s">
        <v>120</v>
      </c>
      <c r="D64" s="11"/>
      <c r="E64" s="11"/>
      <c r="F64" s="11">
        <f t="shared" si="0"/>
      </c>
      <c r="G64" s="12"/>
      <c r="H64" s="13"/>
      <c r="I64" s="11"/>
      <c r="J64" s="11"/>
      <c r="K64" s="11">
        <f t="shared" si="1"/>
      </c>
      <c r="L64" s="11">
        <f t="shared" si="2"/>
      </c>
      <c r="M64" s="14"/>
    </row>
    <row r="65" spans="1:13" ht="15">
      <c r="A65">
        <v>35</v>
      </c>
      <c r="B65" s="9" t="s">
        <v>121</v>
      </c>
      <c r="C65" s="10" t="s">
        <v>122</v>
      </c>
      <c r="D65" s="11"/>
      <c r="E65" s="11"/>
      <c r="F65" s="11">
        <f t="shared" si="0"/>
      </c>
      <c r="G65" s="12"/>
      <c r="H65" s="13"/>
      <c r="I65" s="11"/>
      <c r="J65" s="11"/>
      <c r="K65" s="11">
        <f t="shared" si="1"/>
      </c>
      <c r="L65" s="11">
        <f t="shared" si="2"/>
      </c>
      <c r="M65" s="14"/>
    </row>
    <row r="66" spans="1:13" ht="15">
      <c r="A66">
        <v>36</v>
      </c>
      <c r="B66" s="9" t="s">
        <v>53</v>
      </c>
      <c r="C66" s="10" t="s">
        <v>123</v>
      </c>
      <c r="D66" s="11"/>
      <c r="E66" s="11"/>
      <c r="F66" s="11">
        <f t="shared" si="0"/>
      </c>
      <c r="G66" s="12"/>
      <c r="H66" s="13"/>
      <c r="I66" s="11"/>
      <c r="J66" s="11"/>
      <c r="K66" s="11">
        <f t="shared" si="1"/>
      </c>
      <c r="L66" s="11">
        <f t="shared" si="2"/>
      </c>
      <c r="M66" s="14"/>
    </row>
    <row r="67" spans="1:13" ht="15">
      <c r="A67">
        <v>37</v>
      </c>
      <c r="B67" s="9" t="s">
        <v>124</v>
      </c>
      <c r="C67" s="10" t="s">
        <v>125</v>
      </c>
      <c r="D67" s="11"/>
      <c r="E67" s="11"/>
      <c r="F67" s="11">
        <f>IF(AND(ISBLANK(D67),ISBLANK(E67)),"",MAX(D67,E67))</f>
      </c>
      <c r="G67" s="12"/>
      <c r="H67" s="13"/>
      <c r="I67" s="11"/>
      <c r="J67" s="11"/>
      <c r="K67" s="11">
        <f>IF(AND(ISBLANK(I67),ISBLANK(G67)),"",MAX(I67+J67,G67+H67))</f>
      </c>
      <c r="L67" s="11">
        <f>IF(F67="",IF(K67="","",K67),IF(K67="",F67,F67+K67))</f>
      </c>
      <c r="M67" s="14"/>
    </row>
    <row r="68" spans="1:13" ht="15">
      <c r="A68">
        <v>38</v>
      </c>
      <c r="B68" s="9" t="s">
        <v>126</v>
      </c>
      <c r="C68" s="10" t="s">
        <v>127</v>
      </c>
      <c r="D68" s="11">
        <v>0</v>
      </c>
      <c r="E68" s="11"/>
      <c r="F68" s="11">
        <f>IF(AND(ISBLANK(D68),ISBLANK(E68)),"",MAX(D68,E68))</f>
        <v>0</v>
      </c>
      <c r="G68" s="12"/>
      <c r="H68" s="13"/>
      <c r="I68" s="11"/>
      <c r="J68" s="11"/>
      <c r="K68" s="11">
        <f>IF(AND(ISBLANK(I68),ISBLANK(G68)),"",MAX(I68+J68,G68+H68))</f>
      </c>
      <c r="L68" s="11">
        <f>IF(F68="",IF(K68="","",K68),IF(K68="",F68,F68+K68))</f>
        <v>0</v>
      </c>
      <c r="M68" s="14"/>
    </row>
    <row r="69" spans="1:13" ht="15">
      <c r="A69">
        <v>39</v>
      </c>
      <c r="B69" s="9" t="s">
        <v>128</v>
      </c>
      <c r="C69" s="10" t="s">
        <v>129</v>
      </c>
      <c r="D69" s="11"/>
      <c r="E69" s="11"/>
      <c r="F69" s="11">
        <f>IF(AND(ISBLANK(D69),ISBLANK(E69)),"",MAX(D69,E69))</f>
      </c>
      <c r="G69" s="12"/>
      <c r="H69" s="13"/>
      <c r="I69" s="11"/>
      <c r="J69" s="11"/>
      <c r="K69" s="11">
        <f>IF(AND(ISBLANK(I69),ISBLANK(G69)),"",MAX(I69+J69,G69+H69))</f>
      </c>
      <c r="L69" s="11">
        <f>IF(F69="",IF(K69="","",K69),IF(K69="",F69,F69+K69))</f>
      </c>
      <c r="M69" s="14"/>
    </row>
    <row r="70" spans="1:13" ht="15.75" thickBot="1">
      <c r="A70">
        <v>40</v>
      </c>
      <c r="B70" s="17" t="s">
        <v>130</v>
      </c>
      <c r="C70" s="18" t="s">
        <v>131</v>
      </c>
      <c r="D70" s="19"/>
      <c r="E70" s="19"/>
      <c r="F70" s="19">
        <f>IF(AND(ISBLANK(D70),ISBLANK(E70)),"",MAX(D70,E70))</f>
      </c>
      <c r="G70" s="20"/>
      <c r="H70" s="21"/>
      <c r="I70" s="19"/>
      <c r="J70" s="19"/>
      <c r="K70" s="19">
        <f>IF(AND(ISBLANK(I70),ISBLANK(G70)),"",MAX(I70+J70,G70+H70))</f>
      </c>
      <c r="L70" s="19">
        <f>IF(F70="",IF(K70="","",K70),IF(K70="",F70,F70+K70))</f>
      </c>
      <c r="M70" s="2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1"/>
  <sheetViews>
    <sheetView zoomScalePageLayoutView="0" workbookViewId="0" topLeftCell="A25">
      <selection activeCell="D42" sqref="D42"/>
    </sheetView>
  </sheetViews>
  <sheetFormatPr defaultColWidth="9.140625" defaultRowHeight="15"/>
  <cols>
    <col min="2" max="10" width="9.00390625" style="2" customWidth="1"/>
  </cols>
  <sheetData>
    <row r="2" spans="2:7" ht="15">
      <c r="B2" s="2" t="s">
        <v>146</v>
      </c>
      <c r="C2" s="2">
        <v>1</v>
      </c>
      <c r="D2" s="2" t="s">
        <v>147</v>
      </c>
      <c r="E2" s="2">
        <v>8</v>
      </c>
      <c r="F2" s="2" t="s">
        <v>148</v>
      </c>
      <c r="G2" s="2">
        <f>C2/E2</f>
        <v>0.125</v>
      </c>
    </row>
    <row r="4" spans="2:4" ht="15">
      <c r="B4" s="2" t="s">
        <v>142</v>
      </c>
      <c r="C4" s="2" t="s">
        <v>143</v>
      </c>
      <c r="D4" s="2" t="s">
        <v>144</v>
      </c>
    </row>
    <row r="5" spans="2:8" ht="15">
      <c r="B5" s="2">
        <v>0</v>
      </c>
      <c r="C5" s="2">
        <v>0</v>
      </c>
      <c r="E5" s="2">
        <v>1</v>
      </c>
      <c r="F5" s="2">
        <f>E5*D5</f>
        <v>0</v>
      </c>
      <c r="G5" s="2">
        <v>1</v>
      </c>
      <c r="H5" s="2">
        <f>G5*D5</f>
        <v>0</v>
      </c>
    </row>
    <row r="6" spans="2:8" ht="15">
      <c r="B6" s="2">
        <v>1</v>
      </c>
      <c r="C6" s="2">
        <f>C5+0.125</f>
        <v>0.125</v>
      </c>
      <c r="E6" s="2">
        <v>4</v>
      </c>
      <c r="F6" s="2">
        <f aca="true" t="shared" si="0" ref="F6:F13">E6*D6</f>
        <v>0</v>
      </c>
      <c r="G6" s="2">
        <v>0</v>
      </c>
      <c r="H6" s="2">
        <f aca="true" t="shared" si="1" ref="H6:H13">G6*D6</f>
        <v>0</v>
      </c>
    </row>
    <row r="7" spans="2:8" ht="15">
      <c r="B7" s="2">
        <v>2</v>
      </c>
      <c r="C7" s="2">
        <f aca="true" t="shared" si="2" ref="C7:C13">C6+0.125</f>
        <v>0.25</v>
      </c>
      <c r="E7" s="2">
        <v>2</v>
      </c>
      <c r="F7" s="2">
        <f t="shared" si="0"/>
        <v>0</v>
      </c>
      <c r="G7" s="2">
        <v>4</v>
      </c>
      <c r="H7" s="2">
        <f t="shared" si="1"/>
        <v>0</v>
      </c>
    </row>
    <row r="8" spans="2:8" ht="15">
      <c r="B8" s="2">
        <v>3</v>
      </c>
      <c r="C8" s="2">
        <f t="shared" si="2"/>
        <v>0.375</v>
      </c>
      <c r="E8" s="2">
        <v>4</v>
      </c>
      <c r="F8" s="2">
        <f t="shared" si="0"/>
        <v>0</v>
      </c>
      <c r="G8" s="2">
        <v>0</v>
      </c>
      <c r="H8" s="2">
        <f t="shared" si="1"/>
        <v>0</v>
      </c>
    </row>
    <row r="9" spans="2:8" ht="15">
      <c r="B9" s="2">
        <v>4</v>
      </c>
      <c r="C9" s="2">
        <f t="shared" si="2"/>
        <v>0.5</v>
      </c>
      <c r="E9" s="2">
        <v>2</v>
      </c>
      <c r="F9" s="2">
        <f t="shared" si="0"/>
        <v>0</v>
      </c>
      <c r="G9" s="2">
        <v>2</v>
      </c>
      <c r="H9" s="2">
        <f t="shared" si="1"/>
        <v>0</v>
      </c>
    </row>
    <row r="10" spans="2:8" ht="15">
      <c r="B10" s="2">
        <v>5</v>
      </c>
      <c r="C10" s="2">
        <f t="shared" si="2"/>
        <v>0.625</v>
      </c>
      <c r="E10" s="2">
        <v>4</v>
      </c>
      <c r="F10" s="2">
        <f t="shared" si="0"/>
        <v>0</v>
      </c>
      <c r="G10" s="2">
        <v>0</v>
      </c>
      <c r="H10" s="2">
        <f t="shared" si="1"/>
        <v>0</v>
      </c>
    </row>
    <row r="11" spans="2:8" ht="15">
      <c r="B11" s="2">
        <v>6</v>
      </c>
      <c r="C11" s="2">
        <f t="shared" si="2"/>
        <v>0.75</v>
      </c>
      <c r="E11" s="2">
        <v>2</v>
      </c>
      <c r="F11" s="2">
        <f t="shared" si="0"/>
        <v>0</v>
      </c>
      <c r="G11" s="2">
        <v>4</v>
      </c>
      <c r="H11" s="2">
        <f t="shared" si="1"/>
        <v>0</v>
      </c>
    </row>
    <row r="12" spans="2:8" ht="15">
      <c r="B12" s="2">
        <v>7</v>
      </c>
      <c r="C12" s="2">
        <f t="shared" si="2"/>
        <v>0.875</v>
      </c>
      <c r="E12" s="2">
        <v>4</v>
      </c>
      <c r="F12" s="2">
        <f t="shared" si="0"/>
        <v>0</v>
      </c>
      <c r="G12" s="2">
        <v>0</v>
      </c>
      <c r="H12" s="2">
        <f t="shared" si="1"/>
        <v>0</v>
      </c>
    </row>
    <row r="13" spans="2:8" ht="15">
      <c r="B13" s="2">
        <v>8</v>
      </c>
      <c r="C13" s="2">
        <f t="shared" si="2"/>
        <v>1</v>
      </c>
      <c r="E13" s="2">
        <v>1</v>
      </c>
      <c r="F13" s="2">
        <f t="shared" si="0"/>
        <v>0</v>
      </c>
      <c r="G13" s="2">
        <v>1</v>
      </c>
      <c r="H13" s="2">
        <f t="shared" si="1"/>
        <v>0</v>
      </c>
    </row>
    <row r="14" spans="6:8" ht="15">
      <c r="F14" s="2">
        <f>SUM(F5:F13)</f>
        <v>0</v>
      </c>
      <c r="H14" s="2">
        <f>SUM(H5:H13)</f>
        <v>0</v>
      </c>
    </row>
    <row r="15" spans="6:8" ht="15">
      <c r="F15" s="2">
        <f>F14/24</f>
        <v>0</v>
      </c>
      <c r="H15" s="2">
        <f>H14/12</f>
        <v>0</v>
      </c>
    </row>
    <row r="17" spans="6:7" ht="15">
      <c r="F17" s="2" t="s">
        <v>145</v>
      </c>
      <c r="G17" s="2">
        <f>ABS(F15-H15)/15</f>
        <v>0</v>
      </c>
    </row>
    <row r="21" spans="2:7" ht="15">
      <c r="B21" s="2" t="s">
        <v>146</v>
      </c>
      <c r="C21" s="2">
        <v>2</v>
      </c>
      <c r="D21" s="2" t="s">
        <v>147</v>
      </c>
      <c r="E21" s="2">
        <v>8</v>
      </c>
      <c r="F21" s="2" t="s">
        <v>148</v>
      </c>
      <c r="G21" s="2">
        <f>C21/E21</f>
        <v>0.25</v>
      </c>
    </row>
    <row r="23" spans="2:4" ht="15">
      <c r="B23" s="2" t="s">
        <v>142</v>
      </c>
      <c r="C23" s="2" t="s">
        <v>143</v>
      </c>
      <c r="D23" s="2" t="s">
        <v>144</v>
      </c>
    </row>
    <row r="24" spans="2:8" ht="15">
      <c r="B24" s="2">
        <v>0</v>
      </c>
      <c r="C24" s="2">
        <v>0</v>
      </c>
      <c r="D24" s="2">
        <f>1/(5+C24^2)</f>
        <v>0.2</v>
      </c>
      <c r="E24" s="2">
        <v>1</v>
      </c>
      <c r="F24" s="2">
        <f>E24*D24</f>
        <v>0.2</v>
      </c>
      <c r="G24" s="2">
        <v>1</v>
      </c>
      <c r="H24" s="2">
        <f>G24*D24</f>
        <v>0.2</v>
      </c>
    </row>
    <row r="25" spans="2:8" ht="15">
      <c r="B25" s="2">
        <v>1</v>
      </c>
      <c r="C25" s="2">
        <f>C24+0.25</f>
        <v>0.25</v>
      </c>
      <c r="D25" s="2">
        <f aca="true" t="shared" si="3" ref="D25:D32">1/(5+C25^2)</f>
        <v>0.19753086419753085</v>
      </c>
      <c r="E25" s="2">
        <v>4</v>
      </c>
      <c r="F25" s="2">
        <f aca="true" t="shared" si="4" ref="F25:F32">E25*D25</f>
        <v>0.7901234567901234</v>
      </c>
      <c r="G25" s="2">
        <v>0</v>
      </c>
      <c r="H25" s="2">
        <f aca="true" t="shared" si="5" ref="H25:H32">G25*D25</f>
        <v>0</v>
      </c>
    </row>
    <row r="26" spans="2:8" ht="15">
      <c r="B26" s="2">
        <v>2</v>
      </c>
      <c r="C26" s="2">
        <f aca="true" t="shared" si="6" ref="C26:C32">C25+0.25</f>
        <v>0.5</v>
      </c>
      <c r="D26" s="2">
        <f t="shared" si="3"/>
        <v>0.19047619047619047</v>
      </c>
      <c r="E26" s="2">
        <v>2</v>
      </c>
      <c r="F26" s="2">
        <f t="shared" si="4"/>
        <v>0.38095238095238093</v>
      </c>
      <c r="G26" s="2">
        <v>4</v>
      </c>
      <c r="H26" s="2">
        <f t="shared" si="5"/>
        <v>0.7619047619047619</v>
      </c>
    </row>
    <row r="27" spans="2:8" ht="15">
      <c r="B27" s="2">
        <v>3</v>
      </c>
      <c r="C27" s="2">
        <f t="shared" si="6"/>
        <v>0.75</v>
      </c>
      <c r="D27" s="2">
        <f t="shared" si="3"/>
        <v>0.1797752808988764</v>
      </c>
      <c r="E27" s="2">
        <v>4</v>
      </c>
      <c r="F27" s="2">
        <f t="shared" si="4"/>
        <v>0.7191011235955056</v>
      </c>
      <c r="G27" s="2">
        <v>0</v>
      </c>
      <c r="H27" s="2">
        <f t="shared" si="5"/>
        <v>0</v>
      </c>
    </row>
    <row r="28" spans="2:8" ht="15">
      <c r="B28" s="2">
        <v>4</v>
      </c>
      <c r="C28" s="2">
        <f t="shared" si="6"/>
        <v>1</v>
      </c>
      <c r="D28" s="2">
        <f t="shared" si="3"/>
        <v>0.16666666666666666</v>
      </c>
      <c r="E28" s="2">
        <v>2</v>
      </c>
      <c r="F28" s="2">
        <f t="shared" si="4"/>
        <v>0.3333333333333333</v>
      </c>
      <c r="G28" s="2">
        <v>2</v>
      </c>
      <c r="H28" s="2">
        <f t="shared" si="5"/>
        <v>0.3333333333333333</v>
      </c>
    </row>
    <row r="29" spans="2:8" ht="15">
      <c r="B29" s="2">
        <v>5</v>
      </c>
      <c r="C29" s="2">
        <f t="shared" si="6"/>
        <v>1.25</v>
      </c>
      <c r="D29" s="2">
        <f t="shared" si="3"/>
        <v>0.1523809523809524</v>
      </c>
      <c r="E29" s="2">
        <v>4</v>
      </c>
      <c r="F29" s="2">
        <f t="shared" si="4"/>
        <v>0.6095238095238096</v>
      </c>
      <c r="G29" s="2">
        <v>0</v>
      </c>
      <c r="H29" s="2">
        <f t="shared" si="5"/>
        <v>0</v>
      </c>
    </row>
    <row r="30" spans="2:8" ht="15">
      <c r="B30" s="2">
        <v>6</v>
      </c>
      <c r="C30" s="2">
        <f t="shared" si="6"/>
        <v>1.5</v>
      </c>
      <c r="D30" s="2">
        <f t="shared" si="3"/>
        <v>0.13793103448275862</v>
      </c>
      <c r="E30" s="2">
        <v>2</v>
      </c>
      <c r="F30" s="2">
        <f t="shared" si="4"/>
        <v>0.27586206896551724</v>
      </c>
      <c r="G30" s="2">
        <v>4</v>
      </c>
      <c r="H30" s="2">
        <f t="shared" si="5"/>
        <v>0.5517241379310345</v>
      </c>
    </row>
    <row r="31" spans="2:8" ht="15">
      <c r="B31" s="2">
        <v>7</v>
      </c>
      <c r="C31" s="2">
        <f t="shared" si="6"/>
        <v>1.75</v>
      </c>
      <c r="D31" s="2">
        <f t="shared" si="3"/>
        <v>0.12403100775193798</v>
      </c>
      <c r="E31" s="2">
        <v>4</v>
      </c>
      <c r="F31" s="2">
        <f t="shared" si="4"/>
        <v>0.49612403100775193</v>
      </c>
      <c r="G31" s="2">
        <v>0</v>
      </c>
      <c r="H31" s="2">
        <f t="shared" si="5"/>
        <v>0</v>
      </c>
    </row>
    <row r="32" spans="2:8" ht="15">
      <c r="B32" s="2">
        <v>8</v>
      </c>
      <c r="C32" s="2">
        <f t="shared" si="6"/>
        <v>2</v>
      </c>
      <c r="D32" s="2">
        <f t="shared" si="3"/>
        <v>0.1111111111111111</v>
      </c>
      <c r="E32" s="2">
        <v>1</v>
      </c>
      <c r="F32" s="2">
        <f t="shared" si="4"/>
        <v>0.1111111111111111</v>
      </c>
      <c r="G32" s="2">
        <v>1</v>
      </c>
      <c r="H32" s="2">
        <f t="shared" si="5"/>
        <v>0.1111111111111111</v>
      </c>
    </row>
    <row r="33" spans="6:8" ht="15">
      <c r="F33" s="2">
        <f>SUM(F24:F32)</f>
        <v>3.916131315279533</v>
      </c>
      <c r="H33" s="2">
        <f>SUM(H24:H32)</f>
        <v>1.9580733442802407</v>
      </c>
    </row>
    <row r="34" spans="6:8" ht="15">
      <c r="F34" s="2">
        <f>F33/12</f>
        <v>0.32634427627329443</v>
      </c>
      <c r="H34" s="2">
        <f>H33/6</f>
        <v>0.3263455573800401</v>
      </c>
    </row>
    <row r="36" spans="6:7" ht="15">
      <c r="F36" s="2" t="s">
        <v>145</v>
      </c>
      <c r="G36" s="2">
        <f>ABS(F34-H34)/15</f>
        <v>8.540711637916587E-08</v>
      </c>
    </row>
    <row r="39" spans="2:7" ht="15">
      <c r="B39" s="2" t="s">
        <v>146</v>
      </c>
      <c r="C39" s="2">
        <v>2</v>
      </c>
      <c r="D39" s="2" t="s">
        <v>147</v>
      </c>
      <c r="E39" s="2">
        <v>8</v>
      </c>
      <c r="F39" s="2" t="s">
        <v>148</v>
      </c>
      <c r="G39" s="2">
        <f>C39/E39</f>
        <v>0.25</v>
      </c>
    </row>
    <row r="41" spans="2:4" ht="15">
      <c r="B41" s="2" t="s">
        <v>142</v>
      </c>
      <c r="C41" s="2" t="s">
        <v>143</v>
      </c>
      <c r="D41" s="2" t="s">
        <v>144</v>
      </c>
    </row>
    <row r="42" spans="2:8" ht="15">
      <c r="B42" s="2">
        <v>0</v>
      </c>
      <c r="C42" s="2">
        <v>0</v>
      </c>
      <c r="D42" s="2">
        <f>1/(6+C42^2)</f>
        <v>0.16666666666666666</v>
      </c>
      <c r="E42" s="2">
        <v>1</v>
      </c>
      <c r="F42" s="2">
        <f>E42*D42</f>
        <v>0.16666666666666666</v>
      </c>
      <c r="G42" s="2">
        <v>1</v>
      </c>
      <c r="H42" s="2">
        <f>G42*D42</f>
        <v>0.16666666666666666</v>
      </c>
    </row>
    <row r="43" spans="2:8" ht="15">
      <c r="B43" s="2">
        <v>1</v>
      </c>
      <c r="C43" s="2">
        <f>C42+0.25</f>
        <v>0.25</v>
      </c>
      <c r="D43" s="2">
        <f aca="true" t="shared" si="7" ref="D43:D50">1/(6+C43^2)</f>
        <v>0.16494845360824742</v>
      </c>
      <c r="E43" s="2">
        <v>4</v>
      </c>
      <c r="F43" s="2">
        <f aca="true" t="shared" si="8" ref="F43:F50">E43*D43</f>
        <v>0.6597938144329897</v>
      </c>
      <c r="G43" s="2">
        <v>0</v>
      </c>
      <c r="H43" s="2">
        <f aca="true" t="shared" si="9" ref="H43:H50">G43*D43</f>
        <v>0</v>
      </c>
    </row>
    <row r="44" spans="2:8" ht="15">
      <c r="B44" s="2">
        <v>2</v>
      </c>
      <c r="C44" s="2">
        <f aca="true" t="shared" si="10" ref="C44:C50">C43+0.25</f>
        <v>0.5</v>
      </c>
      <c r="D44" s="2">
        <f t="shared" si="7"/>
        <v>0.16</v>
      </c>
      <c r="E44" s="2">
        <v>2</v>
      </c>
      <c r="F44" s="2">
        <f t="shared" si="8"/>
        <v>0.32</v>
      </c>
      <c r="G44" s="2">
        <v>4</v>
      </c>
      <c r="H44" s="2">
        <f t="shared" si="9"/>
        <v>0.64</v>
      </c>
    </row>
    <row r="45" spans="2:8" ht="15">
      <c r="B45" s="2">
        <v>3</v>
      </c>
      <c r="C45" s="2">
        <f t="shared" si="10"/>
        <v>0.75</v>
      </c>
      <c r="D45" s="2">
        <f t="shared" si="7"/>
        <v>0.1523809523809524</v>
      </c>
      <c r="E45" s="2">
        <v>4</v>
      </c>
      <c r="F45" s="2">
        <f t="shared" si="8"/>
        <v>0.6095238095238096</v>
      </c>
      <c r="G45" s="2">
        <v>0</v>
      </c>
      <c r="H45" s="2">
        <f t="shared" si="9"/>
        <v>0</v>
      </c>
    </row>
    <row r="46" spans="2:8" ht="15">
      <c r="B46" s="2">
        <v>4</v>
      </c>
      <c r="C46" s="2">
        <f t="shared" si="10"/>
        <v>1</v>
      </c>
      <c r="D46" s="2">
        <f t="shared" si="7"/>
        <v>0.14285714285714285</v>
      </c>
      <c r="E46" s="2">
        <v>2</v>
      </c>
      <c r="F46" s="2">
        <f t="shared" si="8"/>
        <v>0.2857142857142857</v>
      </c>
      <c r="G46" s="2">
        <v>2</v>
      </c>
      <c r="H46" s="2">
        <f t="shared" si="9"/>
        <v>0.2857142857142857</v>
      </c>
    </row>
    <row r="47" spans="2:8" ht="15">
      <c r="B47" s="2">
        <v>5</v>
      </c>
      <c r="C47" s="2">
        <f t="shared" si="10"/>
        <v>1.25</v>
      </c>
      <c r="D47" s="2">
        <f t="shared" si="7"/>
        <v>0.1322314049586777</v>
      </c>
      <c r="E47" s="2">
        <v>4</v>
      </c>
      <c r="F47" s="2">
        <f t="shared" si="8"/>
        <v>0.5289256198347108</v>
      </c>
      <c r="G47" s="2">
        <v>0</v>
      </c>
      <c r="H47" s="2">
        <f t="shared" si="9"/>
        <v>0</v>
      </c>
    </row>
    <row r="48" spans="2:8" ht="15">
      <c r="B48" s="2">
        <v>6</v>
      </c>
      <c r="C48" s="2">
        <f t="shared" si="10"/>
        <v>1.5</v>
      </c>
      <c r="D48" s="2">
        <f t="shared" si="7"/>
        <v>0.12121212121212122</v>
      </c>
      <c r="E48" s="2">
        <v>2</v>
      </c>
      <c r="F48" s="2">
        <f t="shared" si="8"/>
        <v>0.24242424242424243</v>
      </c>
      <c r="G48" s="2">
        <v>4</v>
      </c>
      <c r="H48" s="2">
        <f t="shared" si="9"/>
        <v>0.48484848484848486</v>
      </c>
    </row>
    <row r="49" spans="2:8" ht="15">
      <c r="B49" s="2">
        <v>7</v>
      </c>
      <c r="C49" s="2">
        <f t="shared" si="10"/>
        <v>1.75</v>
      </c>
      <c r="D49" s="2">
        <f t="shared" si="7"/>
        <v>0.1103448275862069</v>
      </c>
      <c r="E49" s="2">
        <v>4</v>
      </c>
      <c r="F49" s="2">
        <f t="shared" si="8"/>
        <v>0.4413793103448276</v>
      </c>
      <c r="G49" s="2">
        <v>0</v>
      </c>
      <c r="H49" s="2">
        <f t="shared" si="9"/>
        <v>0</v>
      </c>
    </row>
    <row r="50" spans="2:8" ht="15">
      <c r="B50" s="2">
        <v>8</v>
      </c>
      <c r="C50" s="2">
        <f t="shared" si="10"/>
        <v>2</v>
      </c>
      <c r="D50" s="2">
        <f t="shared" si="7"/>
        <v>0.1</v>
      </c>
      <c r="E50" s="2">
        <v>1</v>
      </c>
      <c r="F50" s="2">
        <f t="shared" si="8"/>
        <v>0.1</v>
      </c>
      <c r="G50" s="2">
        <v>1</v>
      </c>
      <c r="H50" s="2">
        <f t="shared" si="9"/>
        <v>0.1</v>
      </c>
    </row>
    <row r="51" spans="6:8" ht="15">
      <c r="F51" s="2">
        <f>SUM(F42:F50)</f>
        <v>3.3544277489415326</v>
      </c>
      <c r="H51" s="2">
        <f>SUM(H42:H50)</f>
        <v>1.6772294372294372</v>
      </c>
    </row>
    <row r="52" spans="6:8" ht="15">
      <c r="F52" s="2">
        <f>F51/12</f>
        <v>0.27953564574512774</v>
      </c>
      <c r="H52" s="2">
        <f>H51/6</f>
        <v>0.27953823953823953</v>
      </c>
    </row>
    <row r="54" spans="6:7" ht="15">
      <c r="F54" s="2" t="s">
        <v>145</v>
      </c>
      <c r="G54" s="2">
        <f>ABS(F52-H52)/15</f>
        <v>1.7291954078624273E-07</v>
      </c>
    </row>
    <row r="56" spans="2:7" ht="15">
      <c r="B56" s="2" t="s">
        <v>146</v>
      </c>
      <c r="C56" s="2">
        <v>2</v>
      </c>
      <c r="D56" s="2" t="s">
        <v>147</v>
      </c>
      <c r="E56" s="2">
        <v>8</v>
      </c>
      <c r="F56" s="2" t="s">
        <v>148</v>
      </c>
      <c r="G56" s="2">
        <f>C56/E56</f>
        <v>0.25</v>
      </c>
    </row>
    <row r="58" spans="2:4" ht="15">
      <c r="B58" s="2" t="s">
        <v>142</v>
      </c>
      <c r="C58" s="2" t="s">
        <v>143</v>
      </c>
      <c r="D58" s="2" t="s">
        <v>144</v>
      </c>
    </row>
    <row r="59" spans="2:8" ht="15">
      <c r="B59" s="2">
        <v>0</v>
      </c>
      <c r="C59" s="2">
        <v>1</v>
      </c>
      <c r="D59" s="2">
        <f>1/(2+C59^2)</f>
        <v>0.3333333333333333</v>
      </c>
      <c r="E59" s="2">
        <v>1</v>
      </c>
      <c r="F59" s="2">
        <f>E59*D59</f>
        <v>0.3333333333333333</v>
      </c>
      <c r="G59" s="2">
        <v>1</v>
      </c>
      <c r="H59" s="2">
        <f>G59*D59</f>
        <v>0.3333333333333333</v>
      </c>
    </row>
    <row r="60" spans="2:8" ht="15">
      <c r="B60" s="2">
        <v>1</v>
      </c>
      <c r="C60" s="2">
        <f>C59+0.25</f>
        <v>1.25</v>
      </c>
      <c r="D60" s="2">
        <f aca="true" t="shared" si="11" ref="D60:D67">1/(2+C60^2)</f>
        <v>0.2807017543859649</v>
      </c>
      <c r="E60" s="2">
        <v>4</v>
      </c>
      <c r="F60" s="2">
        <f aca="true" t="shared" si="12" ref="F60:F67">E60*D60</f>
        <v>1.1228070175438596</v>
      </c>
      <c r="G60" s="2">
        <v>0</v>
      </c>
      <c r="H60" s="2">
        <f aca="true" t="shared" si="13" ref="H60:H67">G60*D60</f>
        <v>0</v>
      </c>
    </row>
    <row r="61" spans="2:8" ht="15">
      <c r="B61" s="2">
        <v>2</v>
      </c>
      <c r="C61" s="2">
        <f aca="true" t="shared" si="14" ref="C61:C67">C60+0.25</f>
        <v>1.5</v>
      </c>
      <c r="D61" s="2">
        <f t="shared" si="11"/>
        <v>0.23529411764705882</v>
      </c>
      <c r="E61" s="2">
        <v>2</v>
      </c>
      <c r="F61" s="2">
        <f t="shared" si="12"/>
        <v>0.47058823529411764</v>
      </c>
      <c r="G61" s="2">
        <v>4</v>
      </c>
      <c r="H61" s="2">
        <f t="shared" si="13"/>
        <v>0.9411764705882353</v>
      </c>
    </row>
    <row r="62" spans="2:8" ht="15">
      <c r="B62" s="2">
        <v>3</v>
      </c>
      <c r="C62" s="2">
        <f t="shared" si="14"/>
        <v>1.75</v>
      </c>
      <c r="D62" s="2">
        <f t="shared" si="11"/>
        <v>0.19753086419753085</v>
      </c>
      <c r="E62" s="2">
        <v>4</v>
      </c>
      <c r="F62" s="2">
        <f t="shared" si="12"/>
        <v>0.7901234567901234</v>
      </c>
      <c r="G62" s="2">
        <v>0</v>
      </c>
      <c r="H62" s="2">
        <f t="shared" si="13"/>
        <v>0</v>
      </c>
    </row>
    <row r="63" spans="2:8" ht="15">
      <c r="B63" s="2">
        <v>4</v>
      </c>
      <c r="C63" s="2">
        <f t="shared" si="14"/>
        <v>2</v>
      </c>
      <c r="D63" s="2">
        <f t="shared" si="11"/>
        <v>0.16666666666666666</v>
      </c>
      <c r="E63" s="2">
        <v>2</v>
      </c>
      <c r="F63" s="2">
        <f t="shared" si="12"/>
        <v>0.3333333333333333</v>
      </c>
      <c r="G63" s="2">
        <v>2</v>
      </c>
      <c r="H63" s="2">
        <f t="shared" si="13"/>
        <v>0.3333333333333333</v>
      </c>
    </row>
    <row r="64" spans="2:8" ht="15">
      <c r="B64" s="2">
        <v>5</v>
      </c>
      <c r="C64" s="2">
        <f t="shared" si="14"/>
        <v>2.25</v>
      </c>
      <c r="D64" s="2">
        <f t="shared" si="11"/>
        <v>0.1415929203539823</v>
      </c>
      <c r="E64" s="2">
        <v>4</v>
      </c>
      <c r="F64" s="2">
        <f t="shared" si="12"/>
        <v>0.5663716814159292</v>
      </c>
      <c r="G64" s="2">
        <v>0</v>
      </c>
      <c r="H64" s="2">
        <f t="shared" si="13"/>
        <v>0</v>
      </c>
    </row>
    <row r="65" spans="2:8" ht="15">
      <c r="B65" s="2">
        <v>6</v>
      </c>
      <c r="C65" s="2">
        <f t="shared" si="14"/>
        <v>2.5</v>
      </c>
      <c r="D65" s="2">
        <f t="shared" si="11"/>
        <v>0.12121212121212122</v>
      </c>
      <c r="E65" s="2">
        <v>2</v>
      </c>
      <c r="F65" s="2">
        <f t="shared" si="12"/>
        <v>0.24242424242424243</v>
      </c>
      <c r="G65" s="2">
        <v>4</v>
      </c>
      <c r="H65" s="2">
        <f t="shared" si="13"/>
        <v>0.48484848484848486</v>
      </c>
    </row>
    <row r="66" spans="2:8" ht="15">
      <c r="B66" s="2">
        <v>7</v>
      </c>
      <c r="C66" s="2">
        <f t="shared" si="14"/>
        <v>2.75</v>
      </c>
      <c r="D66" s="2">
        <f t="shared" si="11"/>
        <v>0.10457516339869281</v>
      </c>
      <c r="E66" s="2">
        <v>4</v>
      </c>
      <c r="F66" s="2">
        <f t="shared" si="12"/>
        <v>0.41830065359477125</v>
      </c>
      <c r="G66" s="2">
        <v>0</v>
      </c>
      <c r="H66" s="2">
        <f t="shared" si="13"/>
        <v>0</v>
      </c>
    </row>
    <row r="67" spans="2:8" ht="15">
      <c r="B67" s="2">
        <v>8</v>
      </c>
      <c r="C67" s="2">
        <f t="shared" si="14"/>
        <v>3</v>
      </c>
      <c r="D67" s="2">
        <f t="shared" si="11"/>
        <v>0.09090909090909091</v>
      </c>
      <c r="E67" s="2">
        <v>1</v>
      </c>
      <c r="F67" s="2">
        <f t="shared" si="12"/>
        <v>0.09090909090909091</v>
      </c>
      <c r="G67" s="2">
        <v>1</v>
      </c>
      <c r="H67" s="2">
        <f t="shared" si="13"/>
        <v>0.09090909090909091</v>
      </c>
    </row>
    <row r="68" spans="6:8" ht="15">
      <c r="F68" s="2">
        <f>SUM(F59:F67)</f>
        <v>4.3681910446388015</v>
      </c>
      <c r="H68" s="2">
        <f>SUM(H59:H67)</f>
        <v>2.1836007130124777</v>
      </c>
    </row>
    <row r="69" spans="6:8" ht="15">
      <c r="F69" s="2">
        <f>F68/12</f>
        <v>0.36401592038656677</v>
      </c>
      <c r="H69" s="2">
        <f>H68/6</f>
        <v>0.3639334521687463</v>
      </c>
    </row>
    <row r="71" spans="6:7" ht="15">
      <c r="F71" s="2" t="s">
        <v>145</v>
      </c>
      <c r="G71" s="2">
        <f>ABS(F69-H69)/15</f>
        <v>5.497881188032405E-06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D7:H31"/>
  <sheetViews>
    <sheetView zoomScalePageLayoutView="0" workbookViewId="0" topLeftCell="A2">
      <selection activeCell="H8" sqref="H8"/>
    </sheetView>
  </sheetViews>
  <sheetFormatPr defaultColWidth="9.140625" defaultRowHeight="15"/>
  <sheetData>
    <row r="7" spans="4:8" ht="15">
      <c r="D7">
        <v>1</v>
      </c>
      <c r="E7">
        <f>D7^4+4*D7-9</f>
        <v>-4</v>
      </c>
      <c r="G7">
        <v>1.5</v>
      </c>
      <c r="H7">
        <f>(9-4*G7)^0.25</f>
        <v>1.3160740129524926</v>
      </c>
    </row>
    <row r="8" spans="4:8" ht="15">
      <c r="D8">
        <f>D7+0.05</f>
        <v>1.05</v>
      </c>
      <c r="E8">
        <f aca="true" t="shared" si="0" ref="E8:E31">D8^4+4*D8-9</f>
        <v>-3.58449375</v>
      </c>
      <c r="G8">
        <f>H7</f>
        <v>1.3160740129524926</v>
      </c>
      <c r="H8">
        <f aca="true" t="shared" si="1" ref="H8:H26">(9-4*G8)^0.25</f>
        <v>1.3902506693689511</v>
      </c>
    </row>
    <row r="9" spans="4:8" ht="15">
      <c r="D9">
        <f aca="true" t="shared" si="2" ref="D9:D31">D8+0.05</f>
        <v>1.1</v>
      </c>
      <c r="E9">
        <f t="shared" si="0"/>
        <v>-3.1358999999999995</v>
      </c>
      <c r="G9">
        <f aca="true" t="shared" si="3" ref="G9:G26">H8</f>
        <v>1.3902506693689511</v>
      </c>
      <c r="H9">
        <f t="shared" si="1"/>
        <v>1.3617831602965997</v>
      </c>
    </row>
    <row r="10" spans="4:8" ht="15">
      <c r="D10">
        <f t="shared" si="2"/>
        <v>1.1500000000000001</v>
      </c>
      <c r="E10">
        <f t="shared" si="0"/>
        <v>-2.6509937499999987</v>
      </c>
      <c r="G10">
        <f t="shared" si="3"/>
        <v>1.3617831602965997</v>
      </c>
      <c r="H10">
        <f t="shared" si="1"/>
        <v>1.372918472662014</v>
      </c>
    </row>
    <row r="11" spans="4:8" ht="15">
      <c r="D11">
        <f t="shared" si="2"/>
        <v>1.2000000000000002</v>
      </c>
      <c r="E11">
        <f t="shared" si="0"/>
        <v>-2.1263999999999985</v>
      </c>
      <c r="G11">
        <f t="shared" si="3"/>
        <v>1.372918472662014</v>
      </c>
      <c r="H11">
        <f t="shared" si="1"/>
        <v>1.368595125623823</v>
      </c>
    </row>
    <row r="12" spans="4:8" ht="15">
      <c r="D12">
        <f t="shared" si="2"/>
        <v>1.2500000000000002</v>
      </c>
      <c r="E12">
        <f t="shared" si="0"/>
        <v>-1.5585937499999982</v>
      </c>
      <c r="G12">
        <f t="shared" si="3"/>
        <v>1.368595125623823</v>
      </c>
      <c r="H12">
        <f t="shared" si="1"/>
        <v>1.3702785511757531</v>
      </c>
    </row>
    <row r="13" spans="4:8" ht="15">
      <c r="D13">
        <f t="shared" si="2"/>
        <v>1.3000000000000003</v>
      </c>
      <c r="E13">
        <f t="shared" si="0"/>
        <v>-0.9438999999999975</v>
      </c>
      <c r="G13">
        <f t="shared" si="3"/>
        <v>1.3702785511757531</v>
      </c>
      <c r="H13">
        <f t="shared" si="1"/>
        <v>1.3696237964772868</v>
      </c>
    </row>
    <row r="14" spans="4:8" ht="15">
      <c r="D14">
        <f t="shared" si="2"/>
        <v>1.3500000000000003</v>
      </c>
      <c r="E14">
        <f t="shared" si="0"/>
        <v>-0.27849374999999554</v>
      </c>
      <c r="G14">
        <f t="shared" si="3"/>
        <v>1.3696237964772868</v>
      </c>
      <c r="H14">
        <f t="shared" si="1"/>
        <v>1.369878569574792</v>
      </c>
    </row>
    <row r="15" spans="4:8" ht="15">
      <c r="D15">
        <f t="shared" si="2"/>
        <v>1.4000000000000004</v>
      </c>
      <c r="E15">
        <f t="shared" si="0"/>
        <v>0.44160000000000466</v>
      </c>
      <c r="G15">
        <f t="shared" si="3"/>
        <v>1.369878569574792</v>
      </c>
      <c r="H15">
        <f t="shared" si="1"/>
        <v>1.3697794511279466</v>
      </c>
    </row>
    <row r="16" spans="4:8" ht="15">
      <c r="D16">
        <f t="shared" si="2"/>
        <v>1.4500000000000004</v>
      </c>
      <c r="E16">
        <f t="shared" si="0"/>
        <v>1.2205062500000068</v>
      </c>
      <c r="G16">
        <f t="shared" si="3"/>
        <v>1.3697794511279466</v>
      </c>
      <c r="H16">
        <f t="shared" si="1"/>
        <v>1.3698180153173654</v>
      </c>
    </row>
    <row r="17" spans="4:8" ht="15">
      <c r="D17">
        <f t="shared" si="2"/>
        <v>1.5000000000000004</v>
      </c>
      <c r="E17">
        <f t="shared" si="0"/>
        <v>2.062500000000007</v>
      </c>
      <c r="G17">
        <f t="shared" si="3"/>
        <v>1.3698180153173654</v>
      </c>
      <c r="H17">
        <f t="shared" si="1"/>
        <v>1.369803011467079</v>
      </c>
    </row>
    <row r="18" spans="4:8" ht="15">
      <c r="D18">
        <f t="shared" si="2"/>
        <v>1.5500000000000005</v>
      </c>
      <c r="E18">
        <f t="shared" si="0"/>
        <v>2.9720062500000104</v>
      </c>
      <c r="G18">
        <f t="shared" si="3"/>
        <v>1.369803011467079</v>
      </c>
      <c r="H18">
        <f t="shared" si="1"/>
        <v>1.3698088489496356</v>
      </c>
    </row>
    <row r="19" spans="4:8" ht="15">
      <c r="D19">
        <f t="shared" si="2"/>
        <v>1.6000000000000005</v>
      </c>
      <c r="E19">
        <f t="shared" si="0"/>
        <v>3.953600000000012</v>
      </c>
      <c r="G19">
        <f t="shared" si="3"/>
        <v>1.3698088489496356</v>
      </c>
      <c r="H19">
        <f t="shared" si="1"/>
        <v>1.3698065777946407</v>
      </c>
    </row>
    <row r="20" spans="4:8" ht="15">
      <c r="D20">
        <f t="shared" si="2"/>
        <v>1.6500000000000006</v>
      </c>
      <c r="E20">
        <f t="shared" si="0"/>
        <v>5.012006250000013</v>
      </c>
      <c r="G20">
        <f t="shared" si="3"/>
        <v>1.3698065777946407</v>
      </c>
      <c r="H20">
        <f t="shared" si="1"/>
        <v>1.3698074614208955</v>
      </c>
    </row>
    <row r="21" spans="4:8" ht="15">
      <c r="D21">
        <f t="shared" si="2"/>
        <v>1.7000000000000006</v>
      </c>
      <c r="E21">
        <f t="shared" si="0"/>
        <v>6.152100000000013</v>
      </c>
      <c r="G21">
        <f t="shared" si="3"/>
        <v>1.3698074614208955</v>
      </c>
      <c r="H21">
        <f t="shared" si="1"/>
        <v>1.369807117633308</v>
      </c>
    </row>
    <row r="22" spans="4:8" ht="15">
      <c r="D22">
        <f t="shared" si="2"/>
        <v>1.7500000000000007</v>
      </c>
      <c r="E22">
        <f t="shared" si="0"/>
        <v>7.378906250000018</v>
      </c>
      <c r="G22">
        <f t="shared" si="3"/>
        <v>1.369807117633308</v>
      </c>
      <c r="H22">
        <f t="shared" si="1"/>
        <v>1.3698072513888768</v>
      </c>
    </row>
    <row r="23" spans="4:8" ht="15">
      <c r="D23">
        <f t="shared" si="2"/>
        <v>1.8000000000000007</v>
      </c>
      <c r="E23">
        <f t="shared" si="0"/>
        <v>8.697600000000019</v>
      </c>
      <c r="G23">
        <f t="shared" si="3"/>
        <v>1.3698072513888768</v>
      </c>
      <c r="H23">
        <f t="shared" si="1"/>
        <v>1.369807199349329</v>
      </c>
    </row>
    <row r="24" spans="4:8" ht="15">
      <c r="D24">
        <f t="shared" si="2"/>
        <v>1.8500000000000008</v>
      </c>
      <c r="E24">
        <f t="shared" si="0"/>
        <v>10.113506250000022</v>
      </c>
      <c r="G24">
        <f t="shared" si="3"/>
        <v>1.369807199349329</v>
      </c>
      <c r="H24">
        <f t="shared" si="1"/>
        <v>1.369807219596072</v>
      </c>
    </row>
    <row r="25" spans="4:8" ht="15">
      <c r="D25">
        <f t="shared" si="2"/>
        <v>1.9000000000000008</v>
      </c>
      <c r="E25">
        <f t="shared" si="0"/>
        <v>11.632100000000023</v>
      </c>
      <c r="G25">
        <f t="shared" si="3"/>
        <v>1.369807219596072</v>
      </c>
      <c r="H25">
        <f t="shared" si="1"/>
        <v>1.3698072117187823</v>
      </c>
    </row>
    <row r="26" spans="4:8" ht="15">
      <c r="D26">
        <f t="shared" si="2"/>
        <v>1.9500000000000008</v>
      </c>
      <c r="E26">
        <f t="shared" si="0"/>
        <v>13.259006250000027</v>
      </c>
      <c r="G26">
        <f t="shared" si="3"/>
        <v>1.3698072117187823</v>
      </c>
      <c r="H26">
        <f t="shared" si="1"/>
        <v>1.3698072147835565</v>
      </c>
    </row>
    <row r="27" spans="4:5" ht="15">
      <c r="D27">
        <f t="shared" si="2"/>
        <v>2.000000000000001</v>
      </c>
      <c r="E27">
        <f t="shared" si="0"/>
        <v>15.000000000000032</v>
      </c>
    </row>
    <row r="28" spans="4:5" ht="15">
      <c r="D28">
        <f t="shared" si="2"/>
        <v>2.0500000000000007</v>
      </c>
      <c r="E28">
        <f t="shared" si="0"/>
        <v>16.86100625000003</v>
      </c>
    </row>
    <row r="29" spans="4:5" ht="15">
      <c r="D29">
        <f t="shared" si="2"/>
        <v>2.1000000000000005</v>
      </c>
      <c r="E29">
        <f t="shared" si="0"/>
        <v>18.84810000000002</v>
      </c>
    </row>
    <row r="30" spans="4:5" ht="15">
      <c r="D30">
        <f t="shared" si="2"/>
        <v>2.1500000000000004</v>
      </c>
      <c r="E30">
        <f t="shared" si="0"/>
        <v>20.967506250000014</v>
      </c>
    </row>
    <row r="31" spans="4:5" ht="15">
      <c r="D31">
        <f t="shared" si="2"/>
        <v>2.2</v>
      </c>
      <c r="E31">
        <f t="shared" si="0"/>
        <v>23.225600000000007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Vlatko Kastratovic</dc:creator>
  <cp:keywords/>
  <dc:description/>
  <cp:lastModifiedBy>Rajko</cp:lastModifiedBy>
  <dcterms:created xsi:type="dcterms:W3CDTF">2006-09-16T00:00:00Z</dcterms:created>
  <dcterms:modified xsi:type="dcterms:W3CDTF">2019-06-20T12:03:33Z</dcterms:modified>
  <cp:category/>
  <cp:version/>
  <cp:contentType/>
  <cp:contentStatus/>
</cp:coreProperties>
</file>