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<sst xmlns="http://schemas.openxmlformats.org/spreadsheetml/2006/main" count="153" uniqueCount="116">
  <si>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</si>
  <si>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</si>
  <si>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</si>
  <si>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</si>
  <si>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</si>
  <si>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</si>
  <si>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</si>
  <si>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</si>
  <si>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Zaključna ocjena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</si>
  <si>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</si>
  <si>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</si>
  <si>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</si>
  <si>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</si>
  <si>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</si>
  <si>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</si>
  <si>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</si>
  <si>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</si>
  <si>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</si>
  <si>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</si>
  <si>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</si>
  <si>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</si>
  <si>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</si>
  <si>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11</t>
  </si>
  <si>
    <t>8</t>
  </si>
  <si>
    <t>Stefan</t>
  </si>
  <si>
    <t>12</t>
  </si>
  <si>
    <t>Marko</t>
  </si>
  <si>
    <t>Miloš</t>
  </si>
  <si>
    <t>Milena</t>
  </si>
  <si>
    <t>Nikola</t>
  </si>
  <si>
    <t>1</t>
  </si>
  <si>
    <t>2020</t>
  </si>
  <si>
    <t>2</t>
  </si>
  <si>
    <t>7</t>
  </si>
  <si>
    <t>13</t>
  </si>
  <si>
    <t>14</t>
  </si>
  <si>
    <t>16</t>
  </si>
  <si>
    <t>II KOL [30]</t>
  </si>
  <si>
    <t>I KOL [30]</t>
  </si>
  <si>
    <t>II_P_KOL [30]</t>
  </si>
  <si>
    <t>I_P_KOL [30]</t>
  </si>
  <si>
    <t>ISPIT [40]</t>
  </si>
  <si>
    <t>P_ISPIT [40]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</si>
  <si>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</si>
  <si>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STUDIJSKI PROGRAM: Elektoenergetski sistemi</t>
  </si>
  <si>
    <t>Elektrodistributivni sistemi</t>
  </si>
  <si>
    <t>ZAV. ISPIT [40]</t>
  </si>
  <si>
    <t>Prvi kolokvijum [30]</t>
  </si>
  <si>
    <t>Drugi kolokvijum [30]</t>
  </si>
  <si>
    <t xml:space="preserve">Redovni </t>
  </si>
  <si>
    <t>PRVI KOLOKVIJUM</t>
  </si>
  <si>
    <t>REDOVNI</t>
  </si>
  <si>
    <t>POPRAVNI</t>
  </si>
  <si>
    <t>DRUGI KOLOKVIJUM</t>
  </si>
  <si>
    <t>ZAVRŠNI ISPIT</t>
  </si>
  <si>
    <t>Ivan</t>
  </si>
  <si>
    <t>Ćurčić</t>
  </si>
  <si>
    <t>Jelena</t>
  </si>
  <si>
    <t>Aligrudić</t>
  </si>
  <si>
    <t>Pavle</t>
  </si>
  <si>
    <t>Novaković</t>
  </si>
  <si>
    <t>Anđelić</t>
  </si>
  <si>
    <t>Marunović</t>
  </si>
  <si>
    <t>Andrijana</t>
  </si>
  <si>
    <t>Baković</t>
  </si>
  <si>
    <t>Ljuljić</t>
  </si>
  <si>
    <t>Filipović</t>
  </si>
  <si>
    <t>Lazar</t>
  </si>
  <si>
    <t>Vučinić</t>
  </si>
  <si>
    <t>17</t>
  </si>
  <si>
    <t>Vasilije</t>
  </si>
  <si>
    <t>Raičević</t>
  </si>
  <si>
    <t>18</t>
  </si>
  <si>
    <t>Kristina</t>
  </si>
  <si>
    <t>Ognjenović</t>
  </si>
  <si>
    <t>19</t>
  </si>
  <si>
    <t>Boro</t>
  </si>
  <si>
    <t>Bogdanović</t>
  </si>
  <si>
    <t>21</t>
  </si>
  <si>
    <t>Čarmak</t>
  </si>
  <si>
    <t>23</t>
  </si>
  <si>
    <t>Raković</t>
  </si>
  <si>
    <t>25</t>
  </si>
  <si>
    <t>Berin</t>
  </si>
  <si>
    <t>Šabazović</t>
  </si>
  <si>
    <t>26</t>
  </si>
  <si>
    <t>Loncović</t>
  </si>
  <si>
    <t>27</t>
  </si>
  <si>
    <t>Jovan</t>
  </si>
  <si>
    <t>Kankaraš</t>
  </si>
  <si>
    <t>29</t>
  </si>
  <si>
    <t>Đina</t>
  </si>
  <si>
    <t>Dubljević</t>
  </si>
  <si>
    <t>31</t>
  </si>
  <si>
    <t>Danijel</t>
  </si>
  <si>
    <t>Zekić</t>
  </si>
  <si>
    <t>32</t>
  </si>
  <si>
    <t>Božović</t>
  </si>
  <si>
    <t>33</t>
  </si>
  <si>
    <t>Miljanić</t>
  </si>
  <si>
    <t>34</t>
  </si>
  <si>
    <t>Nemanja</t>
  </si>
  <si>
    <t>Petrić</t>
  </si>
  <si>
    <t>57</t>
  </si>
  <si>
    <t>2019</t>
  </si>
  <si>
    <t>Tanja</t>
  </si>
  <si>
    <t>Đukanović</t>
  </si>
  <si>
    <t>62</t>
  </si>
  <si>
    <t>Valentina</t>
  </si>
  <si>
    <t>Đukić</t>
  </si>
  <si>
    <t>54</t>
  </si>
  <si>
    <t>2018</t>
  </si>
  <si>
    <t>Muhamed</t>
  </si>
  <si>
    <t>Mehmedović</t>
  </si>
  <si>
    <t>Specijalističke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</si>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</sst>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1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/>
      <protection/>
    </xf>
    <xf numFmtId="0" fontId="15" fillId="0" borderId="12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213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1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58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213" fontId="59" fillId="0" borderId="10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9" fontId="1" fillId="32" borderId="32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32" borderId="11" xfId="59" applyFont="1" applyFill="1" applyBorder="1" applyAlignment="1">
      <alignment wrapText="1"/>
      <protection/>
    </xf>
    <xf numFmtId="0" fontId="0" fillId="0" borderId="21" xfId="59" applyFont="1" applyBorder="1">
      <alignment/>
      <protection/>
    </xf>
    <xf numFmtId="0" fontId="0" fillId="0" borderId="33" xfId="59" applyFont="1" applyBorder="1">
      <alignment/>
      <protection/>
    </xf>
    <xf numFmtId="0" fontId="0" fillId="0" borderId="19" xfId="59" applyFont="1" applyBorder="1">
      <alignment/>
      <protection/>
    </xf>
    <xf numFmtId="0" fontId="0" fillId="0" borderId="34" xfId="59" applyFont="1" applyBorder="1">
      <alignment/>
      <protection/>
    </xf>
    <xf numFmtId="0" fontId="0" fillId="0" borderId="35" xfId="59" applyFont="1" applyBorder="1">
      <alignment/>
      <protection/>
    </xf>
    <xf numFmtId="0" fontId="9" fillId="0" borderId="3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1.140625" style="15" customWidth="1"/>
    <col min="5" max="6" width="13.57421875" style="0" customWidth="1"/>
    <col min="7" max="7" width="15.28125" style="0" customWidth="1"/>
    <col min="8" max="8" width="13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2" t="s">
        <v>12</v>
      </c>
      <c r="B1" s="101" t="s">
        <v>0</v>
      </c>
      <c r="C1" s="102" t="s">
        <v>9</v>
      </c>
      <c r="D1" s="72" t="s">
        <v>38</v>
      </c>
      <c r="E1" s="72" t="s">
        <v>37</v>
      </c>
      <c r="F1" s="72" t="s">
        <v>40</v>
      </c>
      <c r="G1" s="72" t="s">
        <v>39</v>
      </c>
      <c r="H1" s="72" t="s">
        <v>41</v>
      </c>
      <c r="I1" s="72" t="s">
        <v>42</v>
      </c>
      <c r="J1" s="72" t="s">
        <v>18</v>
      </c>
      <c r="K1" s="72" t="s">
        <v>13</v>
      </c>
      <c r="L1" s="65"/>
      <c r="M1" s="25"/>
      <c r="N1" s="22"/>
      <c r="O1" s="22"/>
      <c r="P1" s="22"/>
      <c r="Q1" s="65"/>
      <c r="R1" s="25"/>
      <c r="S1" s="22"/>
      <c r="T1" s="22"/>
      <c r="U1" s="22"/>
    </row>
    <row r="2" spans="1:21" ht="12.75">
      <c r="A2" s="105">
        <v>1</v>
      </c>
      <c r="B2" s="97" t="str">
        <f>Sheet1!B2</f>
        <v>1/2020</v>
      </c>
      <c r="C2" s="98" t="str">
        <f>Sheet1!E2&amp;" "&amp;Sheet1!F2</f>
        <v>Ivan Ćurčić</v>
      </c>
      <c r="D2" s="104"/>
      <c r="E2" s="57"/>
      <c r="F2" s="57"/>
      <c r="G2" s="57"/>
      <c r="H2" s="69"/>
      <c r="I2" s="70"/>
      <c r="J2" s="70">
        <f>IF(F2,F2,D2)+IF(G2,G2,E2)+IF(I2,I2,H2)</f>
        <v>0</v>
      </c>
      <c r="K2" s="71" t="str">
        <f>IF(J2&gt;=90,"A",IF(J2&gt;=80,"B",IF(J2&gt;=70,"C",IF(J2&gt;=60,"D",IF(J2&gt;=50,"E","F")))))</f>
        <v>F</v>
      </c>
      <c r="L2" s="21"/>
      <c r="M2" s="65"/>
      <c r="N2" s="65"/>
      <c r="O2" s="66"/>
      <c r="P2" s="21"/>
      <c r="Q2" s="21"/>
      <c r="R2" s="65"/>
      <c r="S2" s="65"/>
      <c r="T2" s="66"/>
      <c r="U2" s="22"/>
    </row>
    <row r="3" spans="1:21" ht="12.75">
      <c r="A3" s="95">
        <f>A2+1</f>
        <v>2</v>
      </c>
      <c r="B3" s="99" t="str">
        <f>Sheet1!B3</f>
        <v>2/2020</v>
      </c>
      <c r="C3" s="100" t="str">
        <f>Sheet1!E3&amp;" "&amp;Sheet1!F3</f>
        <v>Jelena Aligrudić</v>
      </c>
      <c r="D3" s="103"/>
      <c r="E3" s="53"/>
      <c r="F3" s="57"/>
      <c r="G3" s="57"/>
      <c r="H3" s="56"/>
      <c r="I3" s="56"/>
      <c r="J3" s="70">
        <f aca="true" t="shared" si="0" ref="J3:J26">IF(F3,F3,D3)+IF(G3,G3,E3)+IF(I3,I3,H3)</f>
        <v>0</v>
      </c>
      <c r="K3" s="71" t="str">
        <f aca="true" t="shared" si="1" ref="K3:K26">IF(J3&gt;=90,"A",IF(J3&gt;=80,"B",IF(J3&gt;=70,"C",IF(J3&gt;=60,"D",IF(J3&gt;=50,"E","F")))))</f>
        <v>F</v>
      </c>
      <c r="L3" s="21"/>
      <c r="M3" s="25"/>
      <c r="N3" s="67"/>
      <c r="O3" s="21"/>
      <c r="P3" s="21"/>
      <c r="Q3" s="21"/>
      <c r="R3" s="25"/>
      <c r="S3" s="67"/>
      <c r="T3" s="21"/>
      <c r="U3" s="22"/>
    </row>
    <row r="4" spans="1:21" ht="12.75">
      <c r="A4" s="95">
        <f aca="true" t="shared" si="2" ref="A4:A26">A3+1</f>
        <v>3</v>
      </c>
      <c r="B4" s="99" t="str">
        <f>Sheet1!B4</f>
        <v>7/2020</v>
      </c>
      <c r="C4" s="100" t="str">
        <f>Sheet1!E4&amp;" "&amp;Sheet1!F4</f>
        <v>Pavle Novaković</v>
      </c>
      <c r="D4" s="103"/>
      <c r="E4" s="53"/>
      <c r="F4" s="57"/>
      <c r="G4" s="57"/>
      <c r="H4" s="56"/>
      <c r="I4" s="56"/>
      <c r="J4" s="70">
        <f t="shared" si="0"/>
        <v>0</v>
      </c>
      <c r="K4" s="71" t="str">
        <f t="shared" si="1"/>
        <v>F</v>
      </c>
      <c r="L4" s="21"/>
      <c r="M4" s="25"/>
      <c r="N4" s="68"/>
      <c r="O4" s="68"/>
      <c r="P4" s="21"/>
      <c r="Q4" s="24"/>
      <c r="R4" s="25"/>
      <c r="S4" s="21"/>
      <c r="T4" s="68"/>
      <c r="U4" s="22"/>
    </row>
    <row r="5" spans="1:21" ht="12.75">
      <c r="A5" s="95">
        <f t="shared" si="2"/>
        <v>4</v>
      </c>
      <c r="B5" s="99" t="str">
        <f>Sheet1!B5</f>
        <v>8/2020</v>
      </c>
      <c r="C5" s="100" t="str">
        <f>Sheet1!E5&amp;" "&amp;Sheet1!F5</f>
        <v>Milena Anđelić</v>
      </c>
      <c r="D5" s="103"/>
      <c r="E5" s="53"/>
      <c r="F5" s="57"/>
      <c r="G5" s="57"/>
      <c r="H5" s="56"/>
      <c r="I5" s="92"/>
      <c r="J5" s="70">
        <f t="shared" si="0"/>
        <v>0</v>
      </c>
      <c r="K5" s="71" t="str">
        <f t="shared" si="1"/>
        <v>F</v>
      </c>
      <c r="L5" s="21"/>
      <c r="M5" s="25"/>
      <c r="N5" s="67"/>
      <c r="O5" s="68"/>
      <c r="P5" s="21"/>
      <c r="Q5" s="24"/>
      <c r="R5" s="25"/>
      <c r="S5" s="21"/>
      <c r="T5" s="68"/>
      <c r="U5" s="22"/>
    </row>
    <row r="6" spans="1:21" ht="12.75">
      <c r="A6" s="95">
        <f t="shared" si="2"/>
        <v>5</v>
      </c>
      <c r="B6" s="99" t="str">
        <f>Sheet1!B6</f>
        <v>11/2020</v>
      </c>
      <c r="C6" s="100" t="str">
        <f>Sheet1!E6&amp;" "&amp;Sheet1!F6</f>
        <v>Marko Marunović</v>
      </c>
      <c r="D6" s="103">
        <v>18</v>
      </c>
      <c r="E6" s="53"/>
      <c r="F6" s="57"/>
      <c r="G6" s="57"/>
      <c r="H6" s="56"/>
      <c r="I6" s="26"/>
      <c r="J6" s="70">
        <f t="shared" si="0"/>
        <v>18</v>
      </c>
      <c r="K6" s="71" t="str">
        <f t="shared" si="1"/>
        <v>F</v>
      </c>
      <c r="L6" s="21"/>
      <c r="M6" s="25"/>
      <c r="N6" s="68"/>
      <c r="O6" s="68"/>
      <c r="P6" s="21"/>
      <c r="Q6" s="21"/>
      <c r="R6" s="25"/>
      <c r="S6" s="21"/>
      <c r="T6" s="68"/>
      <c r="U6" s="22"/>
    </row>
    <row r="7" spans="1:21" ht="12.75">
      <c r="A7" s="95">
        <f t="shared" si="2"/>
        <v>6</v>
      </c>
      <c r="B7" s="99" t="str">
        <f>Sheet1!B7</f>
        <v>12/2020</v>
      </c>
      <c r="C7" s="100" t="str">
        <f>Sheet1!E7&amp;" "&amp;Sheet1!F7</f>
        <v>Andrijana Baković</v>
      </c>
      <c r="D7" s="96">
        <v>12</v>
      </c>
      <c r="E7" s="53"/>
      <c r="F7" s="57"/>
      <c r="G7" s="57"/>
      <c r="H7" s="56"/>
      <c r="I7" s="56"/>
      <c r="J7" s="70">
        <f t="shared" si="0"/>
        <v>12</v>
      </c>
      <c r="K7" s="71" t="str">
        <f t="shared" si="1"/>
        <v>F</v>
      </c>
      <c r="L7" s="21"/>
      <c r="M7" s="21"/>
      <c r="N7" s="21"/>
      <c r="O7" s="21"/>
      <c r="P7" s="21"/>
      <c r="Q7" s="21"/>
      <c r="R7" s="24"/>
      <c r="S7" s="21"/>
      <c r="T7" s="22"/>
      <c r="U7" s="22"/>
    </row>
    <row r="8" spans="1:21" ht="12.75">
      <c r="A8" s="95">
        <f t="shared" si="2"/>
        <v>7</v>
      </c>
      <c r="B8" s="99" t="str">
        <f>Sheet1!B8</f>
        <v>13/2020</v>
      </c>
      <c r="C8" s="100" t="str">
        <f>Sheet1!E8&amp;" "&amp;Sheet1!F8</f>
        <v>Marko Ljuljić</v>
      </c>
      <c r="D8" s="103">
        <v>17</v>
      </c>
      <c r="E8" s="53"/>
      <c r="F8" s="57"/>
      <c r="G8" s="57"/>
      <c r="H8" s="56"/>
      <c r="I8" s="56"/>
      <c r="J8" s="70">
        <f t="shared" si="0"/>
        <v>17</v>
      </c>
      <c r="K8" s="71" t="str">
        <f t="shared" si="1"/>
        <v>F</v>
      </c>
      <c r="L8" s="21"/>
      <c r="M8" s="21"/>
      <c r="N8" s="21"/>
      <c r="O8" s="21"/>
      <c r="P8" s="21"/>
      <c r="Q8" s="21"/>
      <c r="R8" s="24"/>
      <c r="S8" s="21"/>
      <c r="T8" s="22"/>
      <c r="U8" s="22"/>
    </row>
    <row r="9" spans="1:21" ht="12.75">
      <c r="A9" s="95">
        <f t="shared" si="2"/>
        <v>8</v>
      </c>
      <c r="B9" s="99" t="str">
        <f>Sheet1!B9</f>
        <v>14/2020</v>
      </c>
      <c r="C9" s="100" t="str">
        <f>Sheet1!E9&amp;" "&amp;Sheet1!F9</f>
        <v>Nikola Filipović</v>
      </c>
      <c r="D9" s="103">
        <v>10</v>
      </c>
      <c r="E9" s="53"/>
      <c r="F9" s="57"/>
      <c r="G9" s="57"/>
      <c r="H9" s="26"/>
      <c r="I9" s="56"/>
      <c r="J9" s="70">
        <f t="shared" si="0"/>
        <v>10</v>
      </c>
      <c r="K9" s="71" t="str">
        <f t="shared" si="1"/>
        <v>F</v>
      </c>
      <c r="L9" s="21"/>
      <c r="M9" s="63"/>
      <c r="N9" s="21"/>
      <c r="O9" s="21"/>
      <c r="P9" s="21"/>
      <c r="Q9" s="21"/>
      <c r="R9" s="24"/>
      <c r="S9" s="21"/>
      <c r="T9" s="22"/>
      <c r="U9" s="22"/>
    </row>
    <row r="10" spans="1:21" ht="12.75">
      <c r="A10" s="95">
        <f t="shared" si="2"/>
        <v>9</v>
      </c>
      <c r="B10" s="99" t="str">
        <f>Sheet1!B10</f>
        <v>16/2020</v>
      </c>
      <c r="C10" s="100" t="str">
        <f>Sheet1!E10&amp;" "&amp;Sheet1!F10</f>
        <v>Lazar Vučinić</v>
      </c>
      <c r="D10" s="103"/>
      <c r="E10" s="53"/>
      <c r="F10" s="57"/>
      <c r="G10" s="57"/>
      <c r="H10" s="56"/>
      <c r="I10" s="90"/>
      <c r="J10" s="70">
        <f t="shared" si="0"/>
        <v>0</v>
      </c>
      <c r="K10" s="71" t="str">
        <f t="shared" si="1"/>
        <v>F</v>
      </c>
      <c r="L10" s="21"/>
      <c r="M10" s="65"/>
      <c r="N10" s="65"/>
      <c r="O10" s="66"/>
      <c r="P10" s="21"/>
      <c r="Q10" s="21"/>
      <c r="R10" s="24"/>
      <c r="S10" s="64"/>
      <c r="T10" s="22"/>
      <c r="U10" s="22"/>
    </row>
    <row r="11" spans="1:21" ht="12.75">
      <c r="A11" s="95">
        <f t="shared" si="2"/>
        <v>10</v>
      </c>
      <c r="B11" s="99" t="str">
        <f>Sheet1!B11</f>
        <v>17/2020</v>
      </c>
      <c r="C11" s="100" t="str">
        <f>Sheet1!E11&amp;" "&amp;Sheet1!F11</f>
        <v>Vasilije Raičević</v>
      </c>
      <c r="D11" s="96">
        <v>21</v>
      </c>
      <c r="E11" s="91"/>
      <c r="F11" s="106"/>
      <c r="G11" s="106"/>
      <c r="H11" s="26"/>
      <c r="I11" s="56"/>
      <c r="J11" s="70">
        <f t="shared" si="0"/>
        <v>21</v>
      </c>
      <c r="K11" s="71" t="str">
        <f t="shared" si="1"/>
        <v>F</v>
      </c>
      <c r="L11" s="21"/>
      <c r="M11" s="25"/>
      <c r="N11" s="24"/>
      <c r="O11" s="21"/>
      <c r="P11" s="21"/>
      <c r="Q11" s="24"/>
      <c r="R11" s="24"/>
      <c r="S11" s="64"/>
      <c r="T11" s="22"/>
      <c r="U11" s="22"/>
    </row>
    <row r="12" spans="1:21" ht="12.75">
      <c r="A12" s="95">
        <f t="shared" si="2"/>
        <v>11</v>
      </c>
      <c r="B12" s="99" t="str">
        <f>Sheet1!B12</f>
        <v>18/2020</v>
      </c>
      <c r="C12" s="100" t="str">
        <f>Sheet1!E12&amp;" "&amp;Sheet1!F12</f>
        <v>Kristina Ognjenović</v>
      </c>
      <c r="D12" s="103"/>
      <c r="E12" s="53"/>
      <c r="F12" s="57"/>
      <c r="G12" s="57"/>
      <c r="H12" s="56"/>
      <c r="I12" s="56"/>
      <c r="J12" s="70">
        <f t="shared" si="0"/>
        <v>0</v>
      </c>
      <c r="K12" s="71" t="str">
        <f t="shared" si="1"/>
        <v>F</v>
      </c>
      <c r="L12" s="21"/>
      <c r="M12" s="25"/>
      <c r="N12" s="21"/>
      <c r="O12" s="68"/>
      <c r="P12" s="21"/>
      <c r="Q12" s="21"/>
      <c r="R12" s="24"/>
      <c r="S12" s="64"/>
      <c r="T12" s="22"/>
      <c r="U12" s="22"/>
    </row>
    <row r="13" spans="1:21" ht="12.75">
      <c r="A13" s="95">
        <f t="shared" si="2"/>
        <v>12</v>
      </c>
      <c r="B13" s="99" t="str">
        <f>Sheet1!B13</f>
        <v>19/2020</v>
      </c>
      <c r="C13" s="100" t="str">
        <f>Sheet1!E13&amp;" "&amp;Sheet1!F13</f>
        <v>Boro Bogdanović</v>
      </c>
      <c r="D13" s="103"/>
      <c r="E13" s="53"/>
      <c r="F13" s="57"/>
      <c r="G13" s="57"/>
      <c r="H13" s="56"/>
      <c r="I13" s="56"/>
      <c r="J13" s="70">
        <f t="shared" si="0"/>
        <v>0</v>
      </c>
      <c r="K13" s="71" t="str">
        <f t="shared" si="1"/>
        <v>F</v>
      </c>
      <c r="L13" s="21"/>
      <c r="M13" s="25"/>
      <c r="N13" s="21"/>
      <c r="O13" s="68"/>
      <c r="P13" s="21"/>
      <c r="Q13" s="21"/>
      <c r="R13" s="24"/>
      <c r="S13" s="64"/>
      <c r="T13" s="24"/>
      <c r="U13" s="22"/>
    </row>
    <row r="14" spans="1:21" ht="12.75">
      <c r="A14" s="95">
        <f t="shared" si="2"/>
        <v>13</v>
      </c>
      <c r="B14" s="99" t="str">
        <f>Sheet1!B14</f>
        <v>21/2020</v>
      </c>
      <c r="C14" s="100" t="str">
        <f>Sheet1!E14&amp;" "&amp;Sheet1!F14</f>
        <v>Marko Čarmak</v>
      </c>
      <c r="D14" s="103">
        <v>9</v>
      </c>
      <c r="E14" s="53"/>
      <c r="F14" s="57"/>
      <c r="G14" s="57"/>
      <c r="H14" s="56"/>
      <c r="I14" s="56"/>
      <c r="J14" s="70">
        <f t="shared" si="0"/>
        <v>9</v>
      </c>
      <c r="K14" s="71" t="str">
        <f t="shared" si="1"/>
        <v>F</v>
      </c>
      <c r="L14" s="21"/>
      <c r="M14" s="25"/>
      <c r="N14" s="21"/>
      <c r="O14" s="68"/>
      <c r="P14" s="21"/>
      <c r="Q14" s="21"/>
      <c r="R14" s="24"/>
      <c r="S14" s="64"/>
      <c r="T14" s="22"/>
      <c r="U14" s="22"/>
    </row>
    <row r="15" spans="1:21" ht="12.75">
      <c r="A15" s="95">
        <f t="shared" si="2"/>
        <v>14</v>
      </c>
      <c r="B15" s="99" t="str">
        <f>Sheet1!B15</f>
        <v>23/2020</v>
      </c>
      <c r="C15" s="100" t="str">
        <f>Sheet1!E15&amp;" "&amp;Sheet1!F15</f>
        <v>Nikola Raković</v>
      </c>
      <c r="D15" s="103"/>
      <c r="E15" s="53"/>
      <c r="F15" s="57"/>
      <c r="G15" s="57"/>
      <c r="H15" s="56"/>
      <c r="I15" s="56"/>
      <c r="J15" s="70">
        <f t="shared" si="0"/>
        <v>0</v>
      </c>
      <c r="K15" s="71" t="str">
        <f t="shared" si="1"/>
        <v>F</v>
      </c>
      <c r="L15" s="21"/>
      <c r="M15" s="21"/>
      <c r="N15" s="21"/>
      <c r="O15" s="21"/>
      <c r="P15" s="21"/>
      <c r="Q15" s="21"/>
      <c r="R15" s="24"/>
      <c r="S15" s="64"/>
      <c r="T15" s="22"/>
      <c r="U15" s="22"/>
    </row>
    <row r="16" spans="1:21" ht="12.75">
      <c r="A16" s="95">
        <f t="shared" si="2"/>
        <v>15</v>
      </c>
      <c r="B16" s="99" t="str">
        <f>Sheet1!B16</f>
        <v>25/2020</v>
      </c>
      <c r="C16" s="100" t="str">
        <f>Sheet1!E16&amp;" "&amp;Sheet1!F16</f>
        <v>Berin Šabazović</v>
      </c>
      <c r="D16" s="103"/>
      <c r="E16" s="53"/>
      <c r="F16" s="57"/>
      <c r="G16" s="57"/>
      <c r="H16" s="56"/>
      <c r="I16" s="56"/>
      <c r="J16" s="70">
        <f t="shared" si="0"/>
        <v>0</v>
      </c>
      <c r="K16" s="71" t="str">
        <f t="shared" si="1"/>
        <v>F</v>
      </c>
      <c r="L16" s="21"/>
      <c r="M16" s="21"/>
      <c r="N16" s="21"/>
      <c r="O16" s="21"/>
      <c r="P16" s="21"/>
      <c r="Q16" s="21"/>
      <c r="R16" s="24"/>
      <c r="S16" s="64"/>
      <c r="T16" s="22"/>
      <c r="U16" s="22"/>
    </row>
    <row r="17" spans="1:21" ht="12.75">
      <c r="A17" s="95">
        <f t="shared" si="2"/>
        <v>16</v>
      </c>
      <c r="B17" s="99" t="str">
        <f>Sheet1!B17</f>
        <v>26/2020</v>
      </c>
      <c r="C17" s="100" t="str">
        <f>Sheet1!E17&amp;" "&amp;Sheet1!F17</f>
        <v>Stefan Loncović</v>
      </c>
      <c r="D17" s="96">
        <v>20</v>
      </c>
      <c r="E17" s="53"/>
      <c r="F17" s="57"/>
      <c r="G17" s="57"/>
      <c r="H17" s="56"/>
      <c r="I17" s="56"/>
      <c r="J17" s="70">
        <f t="shared" si="0"/>
        <v>20</v>
      </c>
      <c r="K17" s="71" t="str">
        <f t="shared" si="1"/>
        <v>F</v>
      </c>
      <c r="L17" s="21"/>
      <c r="M17" s="21"/>
      <c r="N17" s="21"/>
      <c r="O17" s="21"/>
      <c r="P17" s="21"/>
      <c r="Q17" s="24"/>
      <c r="R17" s="24"/>
      <c r="S17" s="21"/>
      <c r="T17" s="22"/>
      <c r="U17" s="22"/>
    </row>
    <row r="18" spans="1:23" ht="12.75">
      <c r="A18" s="95">
        <f t="shared" si="2"/>
        <v>17</v>
      </c>
      <c r="B18" s="99" t="str">
        <f>Sheet1!B18</f>
        <v>27/2020</v>
      </c>
      <c r="C18" s="100" t="str">
        <f>Sheet1!E18&amp;" "&amp;Sheet1!F18</f>
        <v>Jovan Kankaraš</v>
      </c>
      <c r="D18" s="96">
        <v>26</v>
      </c>
      <c r="E18" s="53"/>
      <c r="F18" s="57"/>
      <c r="G18" s="57"/>
      <c r="H18" s="56"/>
      <c r="I18" s="56"/>
      <c r="J18" s="70">
        <f t="shared" si="0"/>
        <v>26</v>
      </c>
      <c r="K18" s="71" t="str">
        <f t="shared" si="1"/>
        <v>F</v>
      </c>
      <c r="M18" s="23"/>
      <c r="S18" s="16"/>
      <c r="T18" s="16"/>
      <c r="U18" s="16"/>
      <c r="V18" s="16"/>
      <c r="W18" s="16"/>
    </row>
    <row r="19" spans="1:23" ht="12.75">
      <c r="A19" s="95">
        <f t="shared" si="2"/>
        <v>18</v>
      </c>
      <c r="B19" s="99" t="str">
        <f>Sheet1!B19</f>
        <v>29/2020</v>
      </c>
      <c r="C19" s="100" t="str">
        <f>Sheet1!E19&amp;" "&amp;Sheet1!F19</f>
        <v>Đina Dubljević</v>
      </c>
      <c r="D19" s="96">
        <v>13</v>
      </c>
      <c r="E19" s="53"/>
      <c r="F19" s="57"/>
      <c r="G19" s="57"/>
      <c r="H19" s="56"/>
      <c r="I19" s="56"/>
      <c r="J19" s="70">
        <f t="shared" si="0"/>
        <v>13</v>
      </c>
      <c r="K19" s="71" t="str">
        <f t="shared" si="1"/>
        <v>F</v>
      </c>
      <c r="M19" s="23"/>
      <c r="S19" s="16"/>
      <c r="T19" s="16"/>
      <c r="U19" s="16"/>
      <c r="V19" s="16"/>
      <c r="W19" s="16"/>
    </row>
    <row r="20" spans="1:23" ht="12.75">
      <c r="A20" s="95">
        <f t="shared" si="2"/>
        <v>19</v>
      </c>
      <c r="B20" s="99" t="str">
        <f>Sheet1!B20</f>
        <v>31/2020</v>
      </c>
      <c r="C20" s="100" t="str">
        <f>Sheet1!E20&amp;" "&amp;Sheet1!F20</f>
        <v>Danijel Zekić</v>
      </c>
      <c r="D20" s="96">
        <v>0</v>
      </c>
      <c r="E20" s="53"/>
      <c r="F20" s="57"/>
      <c r="G20" s="57"/>
      <c r="H20" s="56"/>
      <c r="I20" s="56"/>
      <c r="J20" s="70">
        <f t="shared" si="0"/>
        <v>0</v>
      </c>
      <c r="K20" s="71" t="str">
        <f t="shared" si="1"/>
        <v>F</v>
      </c>
      <c r="M20" s="23"/>
      <c r="V20" s="16"/>
      <c r="W20" s="16"/>
    </row>
    <row r="21" spans="1:13" ht="12.75">
      <c r="A21" s="95">
        <f t="shared" si="2"/>
        <v>20</v>
      </c>
      <c r="B21" s="99" t="str">
        <f>Sheet1!B21</f>
        <v>32/2020</v>
      </c>
      <c r="C21" s="100" t="str">
        <f>Sheet1!E21&amp;" "&amp;Sheet1!F21</f>
        <v>Miloš Božović</v>
      </c>
      <c r="D21" s="96">
        <v>6</v>
      </c>
      <c r="E21" s="53"/>
      <c r="F21" s="57"/>
      <c r="G21" s="57"/>
      <c r="H21" s="56"/>
      <c r="I21" s="56"/>
      <c r="J21" s="70">
        <f t="shared" si="0"/>
        <v>6</v>
      </c>
      <c r="K21" s="71" t="str">
        <f t="shared" si="1"/>
        <v>F</v>
      </c>
      <c r="M21" s="23"/>
    </row>
    <row r="22" spans="1:13" ht="12.75">
      <c r="A22" s="95">
        <f t="shared" si="2"/>
        <v>21</v>
      </c>
      <c r="B22" s="99" t="str">
        <f>Sheet1!B22</f>
        <v>33/2020</v>
      </c>
      <c r="C22" s="100" t="str">
        <f>Sheet1!E22&amp;" "&amp;Sheet1!F22</f>
        <v>Jovan Miljanić</v>
      </c>
      <c r="D22" s="96">
        <v>0</v>
      </c>
      <c r="E22" s="53"/>
      <c r="F22" s="57"/>
      <c r="G22" s="57"/>
      <c r="H22" s="56"/>
      <c r="I22" s="56"/>
      <c r="J22" s="70">
        <f t="shared" si="0"/>
        <v>0</v>
      </c>
      <c r="K22" s="71" t="str">
        <f t="shared" si="1"/>
        <v>F</v>
      </c>
      <c r="M22" s="23"/>
    </row>
    <row r="23" spans="1:13" ht="12.75">
      <c r="A23" s="95">
        <f t="shared" si="2"/>
        <v>22</v>
      </c>
      <c r="B23" s="99" t="str">
        <f>Sheet1!B23</f>
        <v>34/2020</v>
      </c>
      <c r="C23" s="100" t="str">
        <f>Sheet1!E23&amp;" "&amp;Sheet1!F23</f>
        <v>Nemanja Petrić</v>
      </c>
      <c r="D23" s="96"/>
      <c r="E23" s="53"/>
      <c r="F23" s="57"/>
      <c r="G23" s="57"/>
      <c r="H23" s="56"/>
      <c r="I23" s="56"/>
      <c r="J23" s="70">
        <f t="shared" si="0"/>
        <v>0</v>
      </c>
      <c r="K23" s="71" t="str">
        <f t="shared" si="1"/>
        <v>F</v>
      </c>
      <c r="M23" s="23"/>
    </row>
    <row r="24" spans="1:13" ht="12.75">
      <c r="A24" s="95">
        <f t="shared" si="2"/>
        <v>23</v>
      </c>
      <c r="B24" s="99" t="str">
        <f>Sheet1!B24</f>
        <v>57/2019</v>
      </c>
      <c r="C24" s="100" t="str">
        <f>Sheet1!E24&amp;" "&amp;Sheet1!F24</f>
        <v>Tanja Đukanović</v>
      </c>
      <c r="D24" s="96"/>
      <c r="E24" s="53"/>
      <c r="F24" s="57"/>
      <c r="G24" s="57"/>
      <c r="H24" s="56"/>
      <c r="I24" s="56"/>
      <c r="J24" s="70">
        <f t="shared" si="0"/>
        <v>0</v>
      </c>
      <c r="K24" s="71" t="str">
        <f t="shared" si="1"/>
        <v>F</v>
      </c>
      <c r="M24" s="23"/>
    </row>
    <row r="25" spans="1:13" ht="12.75">
      <c r="A25" s="95">
        <f t="shared" si="2"/>
        <v>24</v>
      </c>
      <c r="B25" s="99" t="str">
        <f>Sheet1!B25</f>
        <v>62/2019</v>
      </c>
      <c r="C25" s="100" t="str">
        <f>Sheet1!E25&amp;" "&amp;Sheet1!F25</f>
        <v>Valentina Đukić</v>
      </c>
      <c r="D25" s="96">
        <v>10</v>
      </c>
      <c r="E25" s="53"/>
      <c r="F25" s="57"/>
      <c r="G25" s="57"/>
      <c r="H25" s="56"/>
      <c r="I25" s="56"/>
      <c r="J25" s="70">
        <f t="shared" si="0"/>
        <v>10</v>
      </c>
      <c r="K25" s="71" t="str">
        <f t="shared" si="1"/>
        <v>F</v>
      </c>
      <c r="M25" s="23"/>
    </row>
    <row r="26" spans="1:13" ht="12.75">
      <c r="A26" s="95">
        <f t="shared" si="2"/>
        <v>25</v>
      </c>
      <c r="B26" s="93" t="str">
        <f>Sheet1!B26</f>
        <v>54/2018</v>
      </c>
      <c r="C26" s="94" t="str">
        <f>Sheet1!E26&amp;" "&amp;Sheet1!F26</f>
        <v>Muhamed Mehmedović</v>
      </c>
      <c r="D26" s="96"/>
      <c r="E26" s="53"/>
      <c r="F26" s="57"/>
      <c r="G26" s="57"/>
      <c r="H26" s="56"/>
      <c r="I26" s="56"/>
      <c r="J26" s="70">
        <f t="shared" si="0"/>
        <v>0</v>
      </c>
      <c r="K26" s="71" t="str">
        <f t="shared" si="1"/>
        <v>F</v>
      </c>
      <c r="M26" s="23"/>
    </row>
    <row r="27" spans="3:13" ht="12.75">
      <c r="C27" s="1"/>
      <c r="M27" s="23"/>
    </row>
    <row r="28" spans="3:13" ht="12.75">
      <c r="C28" s="1"/>
      <c r="M28" s="23"/>
    </row>
    <row r="29" spans="3:13" ht="12.75">
      <c r="C29" s="1"/>
      <c r="M29" s="23"/>
    </row>
    <row r="30" spans="3:13" ht="12.75">
      <c r="C30" s="1"/>
      <c r="M30" s="23"/>
    </row>
    <row r="31" spans="3:13" ht="12.75">
      <c r="C31" s="1"/>
      <c r="M31" s="23"/>
    </row>
    <row r="32" spans="3:13" ht="12.75">
      <c r="C32" s="1"/>
      <c r="M32" s="23"/>
    </row>
    <row r="33" spans="3:13" ht="12.75">
      <c r="C33" s="1"/>
      <c r="M33" s="23"/>
    </row>
    <row r="34" spans="3:13" ht="12.75">
      <c r="C34" s="1"/>
      <c r="M34" s="23"/>
    </row>
    <row r="35" spans="3:13" ht="12.75">
      <c r="C35" s="1"/>
      <c r="M35" s="23"/>
    </row>
    <row r="36" spans="3:13" ht="12.75">
      <c r="C36" s="1"/>
      <c r="M36" s="23"/>
    </row>
    <row r="37" spans="3:13" ht="12.75">
      <c r="C37" s="1"/>
      <c r="M37" s="23"/>
    </row>
    <row r="38" spans="3:13" ht="12.75">
      <c r="C38" s="1"/>
      <c r="M38" s="23"/>
    </row>
    <row r="39" spans="3:13" ht="12.75">
      <c r="C39" s="1"/>
      <c r="M39" s="23"/>
    </row>
    <row r="40" spans="3:13" ht="12.75">
      <c r="C40" s="1"/>
      <c r="M40" s="23"/>
    </row>
    <row r="41" spans="3:13" ht="12.75">
      <c r="C41" s="1"/>
      <c r="M41" s="23"/>
    </row>
    <row r="42" spans="3:13" ht="12.75">
      <c r="C42" s="1"/>
      <c r="M42" s="23"/>
    </row>
    <row r="43" spans="3:13" ht="12.75">
      <c r="C43" s="1"/>
      <c r="M43" s="23"/>
    </row>
    <row r="44" spans="3:13" ht="12.75">
      <c r="C44" s="1"/>
      <c r="M44" s="23"/>
    </row>
    <row r="45" spans="3:13" ht="12.75">
      <c r="C45" s="1"/>
      <c r="M45" s="23"/>
    </row>
    <row r="46" spans="3:13" ht="12.75">
      <c r="C46" s="1"/>
      <c r="M46" s="23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3.00390625" style="14" customWidth="1"/>
    <col min="2" max="6" width="22.28125" style="12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2" t="s">
        <v>1</v>
      </c>
      <c r="B1" s="133"/>
      <c r="C1" s="133"/>
      <c r="D1" s="133"/>
      <c r="E1" s="133"/>
      <c r="F1" s="133"/>
      <c r="G1" s="133"/>
      <c r="H1" s="133"/>
      <c r="I1" s="125"/>
      <c r="J1" s="126"/>
      <c r="K1" s="18"/>
      <c r="L1" s="18"/>
    </row>
    <row r="2" spans="1:12" ht="15">
      <c r="A2" s="27" t="s">
        <v>2</v>
      </c>
      <c r="B2" s="18"/>
      <c r="C2" s="18"/>
      <c r="D2" s="18"/>
      <c r="E2" s="18"/>
      <c r="F2" s="18"/>
      <c r="G2" s="28" t="s">
        <v>3</v>
      </c>
      <c r="H2" s="51" t="s">
        <v>114</v>
      </c>
      <c r="I2" s="76"/>
      <c r="J2" s="29"/>
      <c r="K2" s="18"/>
      <c r="L2" s="18"/>
    </row>
    <row r="3" spans="1:12" ht="15">
      <c r="A3" s="31" t="s">
        <v>43</v>
      </c>
      <c r="B3" s="50"/>
      <c r="C3" s="50"/>
      <c r="D3" s="50"/>
      <c r="E3" s="50"/>
      <c r="F3" s="50"/>
      <c r="G3" s="17"/>
      <c r="H3" s="17"/>
      <c r="I3" s="18"/>
      <c r="J3" s="29"/>
      <c r="K3" s="18"/>
      <c r="L3" s="18"/>
    </row>
    <row r="4" spans="1:12" ht="12.75" customHeight="1" thickBot="1">
      <c r="A4" s="58"/>
      <c r="B4" s="59"/>
      <c r="C4" s="18"/>
      <c r="D4" s="18"/>
      <c r="E4" s="59"/>
      <c r="F4" s="59"/>
      <c r="G4" s="60"/>
      <c r="H4" s="60"/>
      <c r="I4" s="59"/>
      <c r="J4" s="61"/>
      <c r="K4" s="18"/>
      <c r="L4" s="18"/>
    </row>
    <row r="5" spans="1:11" ht="26.25" customHeight="1" thickBot="1">
      <c r="A5" s="30" t="s">
        <v>11</v>
      </c>
      <c r="B5" s="122" t="s">
        <v>9</v>
      </c>
      <c r="C5" s="114"/>
      <c r="D5" s="115"/>
      <c r="E5" s="107"/>
      <c r="F5" s="107"/>
      <c r="G5" s="77"/>
      <c r="H5" s="77"/>
      <c r="I5" s="129" t="s">
        <v>10</v>
      </c>
      <c r="J5" s="129" t="s">
        <v>4</v>
      </c>
      <c r="K5" s="18"/>
    </row>
    <row r="6" spans="1:11" ht="13.5" thickBot="1">
      <c r="A6" s="52" t="s">
        <v>5</v>
      </c>
      <c r="B6" s="123"/>
      <c r="C6" s="131" t="s">
        <v>47</v>
      </c>
      <c r="D6" s="121"/>
      <c r="E6" s="120" t="s">
        <v>48</v>
      </c>
      <c r="F6" s="121"/>
      <c r="G6" s="127" t="s">
        <v>46</v>
      </c>
      <c r="H6" s="128"/>
      <c r="I6" s="130"/>
      <c r="J6" s="130"/>
      <c r="K6" s="18"/>
    </row>
    <row r="7" spans="1:11" ht="13.5" thickBot="1">
      <c r="A7" s="108"/>
      <c r="B7" s="124"/>
      <c r="C7" s="111" t="s">
        <v>49</v>
      </c>
      <c r="D7" s="112" t="s">
        <v>15</v>
      </c>
      <c r="E7" s="113" t="s">
        <v>14</v>
      </c>
      <c r="F7" s="110" t="s">
        <v>15</v>
      </c>
      <c r="G7" s="117" t="s">
        <v>14</v>
      </c>
      <c r="H7" s="117" t="s">
        <v>15</v>
      </c>
      <c r="I7" s="130"/>
      <c r="J7" s="130"/>
      <c r="K7" s="18"/>
    </row>
    <row r="8" spans="1:11" ht="12.75">
      <c r="A8" s="54" t="str">
        <f>IF(ISBLANK(Rezultati!B2),"",Rezultati!B2)</f>
        <v>1/2020</v>
      </c>
      <c r="B8" s="109" t="str">
        <f>IF(ISBLANK(Rezultati!C2),"",Rezultati!C2)</f>
        <v>Ivan Ćurčić</v>
      </c>
      <c r="C8" s="109">
        <f>IF(ISBLANK(Rezultati!D2),"",Rezultati!D2)</f>
      </c>
      <c r="D8" s="109">
        <f>IF(ISBLANK(Rezultati!F2),"",Rezultati!F2)</f>
      </c>
      <c r="E8" s="109">
        <f>IF(ISBLANK(Rezultati!E2),"",Rezultati!E2)</f>
      </c>
      <c r="F8" s="109">
        <f>IF(ISBLANK(Rezultati!G2),"",Rezultati!G2)</f>
      </c>
      <c r="G8" s="116">
        <f>IF(ISBLANK(Rezultati!H2),"",Rezultati!H2)</f>
      </c>
      <c r="H8" s="116">
        <f>IF(ISBLANK(Rezultati!I2),"",Rezultati!I2)</f>
      </c>
      <c r="I8" s="78">
        <f>IF(ISBLANK(Rezultati!J2),"",Rezultati!J2)</f>
        <v>0</v>
      </c>
      <c r="J8" s="79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54" t="str">
        <f>IF(ISBLANK(Rezultati!B3),"",Rezultati!B3)</f>
        <v>2/2020</v>
      </c>
      <c r="B9" s="55" t="str">
        <f>IF(ISBLANK(Rezultati!C3),"",Rezultati!C3)</f>
        <v>Jelena Aligrudić</v>
      </c>
      <c r="C9" s="109">
        <f>IF(ISBLANK(Rezultati!D3),"",Rezultati!D3)</f>
      </c>
      <c r="D9" s="109">
        <f>IF(ISBLANK(Rezultati!F3),"",Rezultati!F3)</f>
      </c>
      <c r="E9" s="109">
        <f>IF(ISBLANK(Rezultati!E3),"",Rezultati!E3)</f>
      </c>
      <c r="F9" s="109">
        <f>IF(ISBLANK(Rezultati!G3),"",Rezultati!G3)</f>
      </c>
      <c r="G9" s="116">
        <f>IF(ISBLANK(Rezultati!H3),"",Rezultati!H3)</f>
      </c>
      <c r="H9" s="116">
        <f>IF(ISBLANK(Rezultati!I3),"",Rezultati!I3)</f>
      </c>
      <c r="I9" s="78">
        <f>IF(ISBLANK(Rezultati!J3),"",Rezultati!J3)</f>
        <v>0</v>
      </c>
      <c r="J9" s="79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54" t="str">
        <f>IF(ISBLANK(Rezultati!B4),"",Rezultati!B4)</f>
        <v>7/2020</v>
      </c>
      <c r="B10" s="55" t="str">
        <f>IF(ISBLANK(Rezultati!C4),"",Rezultati!C4)</f>
        <v>Pavle Novaković</v>
      </c>
      <c r="C10" s="109">
        <f>IF(ISBLANK(Rezultati!D4),"",Rezultati!D4)</f>
      </c>
      <c r="D10" s="109">
        <f>IF(ISBLANK(Rezultati!F4),"",Rezultati!F4)</f>
      </c>
      <c r="E10" s="109">
        <f>IF(ISBLANK(Rezultati!E4),"",Rezultati!E4)</f>
      </c>
      <c r="F10" s="109">
        <f>IF(ISBLANK(Rezultati!G4),"",Rezultati!G4)</f>
      </c>
      <c r="G10" s="116">
        <f>IF(ISBLANK(Rezultati!H4),"",Rezultati!H4)</f>
      </c>
      <c r="H10" s="116">
        <f>IF(ISBLANK(Rezultati!I4),"",Rezultati!I4)</f>
      </c>
      <c r="I10" s="78">
        <f>IF(ISBLANK(Rezultati!J4),"",Rezultati!J4)</f>
        <v>0</v>
      </c>
      <c r="J10" s="79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54" t="str">
        <f>IF(ISBLANK(Rezultati!B5),"",Rezultati!B5)</f>
        <v>8/2020</v>
      </c>
      <c r="B11" s="55" t="str">
        <f>IF(ISBLANK(Rezultati!C5),"",Rezultati!C5)</f>
        <v>Milena Anđelić</v>
      </c>
      <c r="C11" s="109">
        <f>IF(ISBLANK(Rezultati!D5),"",Rezultati!D5)</f>
      </c>
      <c r="D11" s="109">
        <f>IF(ISBLANK(Rezultati!F5),"",Rezultati!F5)</f>
      </c>
      <c r="E11" s="109">
        <f>IF(ISBLANK(Rezultati!E5),"",Rezultati!E5)</f>
      </c>
      <c r="F11" s="109">
        <f>IF(ISBLANK(Rezultati!G5),"",Rezultati!G5)</f>
      </c>
      <c r="G11" s="116">
        <f>IF(ISBLANK(Rezultati!H5),"",Rezultati!H5)</f>
      </c>
      <c r="H11" s="116">
        <f>IF(ISBLANK(Rezultati!I5),"",Rezultati!I5)</f>
      </c>
      <c r="I11" s="78">
        <f>IF(ISBLANK(Rezultati!J5),"",Rezultati!J5)</f>
        <v>0</v>
      </c>
      <c r="J11" s="79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54" t="str">
        <f>IF(ISBLANK(Rezultati!B6),"",Rezultati!B6)</f>
        <v>11/2020</v>
      </c>
      <c r="B12" s="55" t="str">
        <f>IF(ISBLANK(Rezultati!C6),"",Rezultati!C6)</f>
        <v>Marko Marunović</v>
      </c>
      <c r="C12" s="109">
        <f>IF(ISBLANK(Rezultati!D6),"",Rezultati!D6)</f>
        <v>18</v>
      </c>
      <c r="D12" s="109">
        <f>IF(ISBLANK(Rezultati!F6),"",Rezultati!F6)</f>
      </c>
      <c r="E12" s="109">
        <f>IF(ISBLANK(Rezultati!E6),"",Rezultati!E6)</f>
      </c>
      <c r="F12" s="109">
        <f>IF(ISBLANK(Rezultati!G6),"",Rezultati!G6)</f>
      </c>
      <c r="G12" s="116">
        <f>IF(ISBLANK(Rezultati!H6),"",Rezultati!H6)</f>
      </c>
      <c r="H12" s="116">
        <f>IF(ISBLANK(Rezultati!I6),"",Rezultati!I6)</f>
      </c>
      <c r="I12" s="78">
        <f>IF(ISBLANK(Rezultati!J6),"",Rezultati!J6)</f>
        <v>18</v>
      </c>
      <c r="J12" s="79" t="str">
        <f>IF(Rezultati!J6&lt;50,"F",IF(Rezultati!J6&lt;60,"E",IF(Rezultati!J6&lt;70,"D",IF(Rezultati!J6&lt;80,"C",IF(Rezultati!J6&lt;90,"B","A")))))</f>
        <v>F</v>
      </c>
      <c r="K12" s="18"/>
    </row>
    <row r="13" spans="1:11" ht="12.75">
      <c r="A13" s="54" t="str">
        <f>IF(ISBLANK(Rezultati!B7),"",Rezultati!B7)</f>
        <v>12/2020</v>
      </c>
      <c r="B13" s="55" t="str">
        <f>IF(ISBLANK(Rezultati!C7),"",Rezultati!C7)</f>
        <v>Andrijana Baković</v>
      </c>
      <c r="C13" s="109">
        <f>IF(ISBLANK(Rezultati!D7),"",Rezultati!D7)</f>
        <v>12</v>
      </c>
      <c r="D13" s="109">
        <f>IF(ISBLANK(Rezultati!F7),"",Rezultati!F7)</f>
      </c>
      <c r="E13" s="109">
        <f>IF(ISBLANK(Rezultati!E7),"",Rezultati!E7)</f>
      </c>
      <c r="F13" s="109">
        <f>IF(ISBLANK(Rezultati!G7),"",Rezultati!G7)</f>
      </c>
      <c r="G13" s="116">
        <f>IF(ISBLANK(Rezultati!H7),"",Rezultati!H7)</f>
      </c>
      <c r="H13" s="116">
        <f>IF(ISBLANK(Rezultati!I7),"",Rezultati!I7)</f>
      </c>
      <c r="I13" s="78">
        <f>IF(ISBLANK(Rezultati!J7),"",Rezultati!J7)</f>
        <v>12</v>
      </c>
      <c r="J13" s="79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54" t="str">
        <f>IF(ISBLANK(Rezultati!B8),"",Rezultati!B8)</f>
        <v>13/2020</v>
      </c>
      <c r="B14" s="55" t="str">
        <f>IF(ISBLANK(Rezultati!C8),"",Rezultati!C8)</f>
        <v>Marko Ljuljić</v>
      </c>
      <c r="C14" s="109">
        <f>IF(ISBLANK(Rezultati!D8),"",Rezultati!D8)</f>
        <v>17</v>
      </c>
      <c r="D14" s="109">
        <f>IF(ISBLANK(Rezultati!F8),"",Rezultati!F8)</f>
      </c>
      <c r="E14" s="109">
        <f>IF(ISBLANK(Rezultati!E8),"",Rezultati!E8)</f>
      </c>
      <c r="F14" s="109">
        <f>IF(ISBLANK(Rezultati!G8),"",Rezultati!G8)</f>
      </c>
      <c r="G14" s="116">
        <f>IF(ISBLANK(Rezultati!H8),"",Rezultati!H8)</f>
      </c>
      <c r="H14" s="116">
        <f>IF(ISBLANK(Rezultati!I8),"",Rezultati!I8)</f>
      </c>
      <c r="I14" s="78">
        <f>IF(ISBLANK(Rezultati!J8),"",Rezultati!J8)</f>
        <v>17</v>
      </c>
      <c r="J14" s="79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54" t="str">
        <f>IF(ISBLANK(Rezultati!B9),"",Rezultati!B9)</f>
        <v>14/2020</v>
      </c>
      <c r="B15" s="55" t="str">
        <f>IF(ISBLANK(Rezultati!C9),"",Rezultati!C9)</f>
        <v>Nikola Filipović</v>
      </c>
      <c r="C15" s="109">
        <f>IF(ISBLANK(Rezultati!D9),"",Rezultati!D9)</f>
        <v>10</v>
      </c>
      <c r="D15" s="109">
        <f>IF(ISBLANK(Rezultati!F9),"",Rezultati!F9)</f>
      </c>
      <c r="E15" s="109">
        <f>IF(ISBLANK(Rezultati!E9),"",Rezultati!E9)</f>
      </c>
      <c r="F15" s="109">
        <f>IF(ISBLANK(Rezultati!G9),"",Rezultati!G9)</f>
      </c>
      <c r="G15" s="116">
        <f>IF(ISBLANK(Rezultati!H9),"",Rezultati!H9)</f>
      </c>
      <c r="H15" s="116">
        <f>IF(ISBLANK(Rezultati!I9),"",Rezultati!I9)</f>
      </c>
      <c r="I15" s="78">
        <f>IF(ISBLANK(Rezultati!J9),"",Rezultati!J9)</f>
        <v>10</v>
      </c>
      <c r="J15" s="79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54" t="str">
        <f>IF(ISBLANK(Rezultati!B10),"",Rezultati!B10)</f>
        <v>16/2020</v>
      </c>
      <c r="B16" s="55" t="str">
        <f>IF(ISBLANK(Rezultati!C10),"",Rezultati!C10)</f>
        <v>Lazar Vučinić</v>
      </c>
      <c r="C16" s="109">
        <f>IF(ISBLANK(Rezultati!D10),"",Rezultati!D10)</f>
      </c>
      <c r="D16" s="109">
        <f>IF(ISBLANK(Rezultati!F10),"",Rezultati!F10)</f>
      </c>
      <c r="E16" s="109">
        <f>IF(ISBLANK(Rezultati!E10),"",Rezultati!E10)</f>
      </c>
      <c r="F16" s="109">
        <f>IF(ISBLANK(Rezultati!G10),"",Rezultati!G10)</f>
      </c>
      <c r="G16" s="116">
        <f>IF(ISBLANK(Rezultati!H10),"",Rezultati!H10)</f>
      </c>
      <c r="H16" s="116">
        <f>IF(ISBLANK(Rezultati!I10),"",Rezultati!I10)</f>
      </c>
      <c r="I16" s="78">
        <f>IF(ISBLANK(Rezultati!J10),"",Rezultati!J10)</f>
        <v>0</v>
      </c>
      <c r="J16" s="79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54" t="str">
        <f>IF(ISBLANK(Rezultati!B11),"",Rezultati!B11)</f>
        <v>17/2020</v>
      </c>
      <c r="B17" s="55" t="str">
        <f>IF(ISBLANK(Rezultati!C11),"",Rezultati!C11)</f>
        <v>Vasilije Raičević</v>
      </c>
      <c r="C17" s="109">
        <f>IF(ISBLANK(Rezultati!D11),"",Rezultati!D11)</f>
        <v>21</v>
      </c>
      <c r="D17" s="109">
        <f>IF(ISBLANK(Rezultati!F11),"",Rezultati!F11)</f>
      </c>
      <c r="E17" s="109">
        <f>IF(ISBLANK(Rezultati!E11),"",Rezultati!E11)</f>
      </c>
      <c r="F17" s="109">
        <f>IF(ISBLANK(Rezultati!G11),"",Rezultati!G11)</f>
      </c>
      <c r="G17" s="116">
        <f>IF(ISBLANK(Rezultati!H11),"",Rezultati!H11)</f>
      </c>
      <c r="H17" s="116">
        <f>IF(ISBLANK(Rezultati!I11),"",Rezultati!I11)</f>
      </c>
      <c r="I17" s="78">
        <f>IF(ISBLANK(Rezultati!J11),"",Rezultati!J11)</f>
        <v>21</v>
      </c>
      <c r="J17" s="79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54" t="str">
        <f>IF(ISBLANK(Rezultati!B12),"",Rezultati!B12)</f>
        <v>18/2020</v>
      </c>
      <c r="B18" s="55" t="str">
        <f>IF(ISBLANK(Rezultati!C12),"",Rezultati!C12)</f>
        <v>Kristina Ognjenović</v>
      </c>
      <c r="C18" s="109">
        <f>IF(ISBLANK(Rezultati!D12),"",Rezultati!D12)</f>
      </c>
      <c r="D18" s="109">
        <f>IF(ISBLANK(Rezultati!F12),"",Rezultati!F12)</f>
      </c>
      <c r="E18" s="109">
        <f>IF(ISBLANK(Rezultati!E12),"",Rezultati!E12)</f>
      </c>
      <c r="F18" s="109">
        <f>IF(ISBLANK(Rezultati!G12),"",Rezultati!G12)</f>
      </c>
      <c r="G18" s="116">
        <f>IF(ISBLANK(Rezultati!H12),"",Rezultati!H12)</f>
      </c>
      <c r="H18" s="116">
        <f>IF(ISBLANK(Rezultati!I12),"",Rezultati!I12)</f>
      </c>
      <c r="I18" s="78">
        <f>IF(ISBLANK(Rezultati!J12),"",Rezultati!J12)</f>
        <v>0</v>
      </c>
      <c r="J18" s="79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54" t="str">
        <f>IF(ISBLANK(Rezultati!B13),"",Rezultati!B13)</f>
        <v>19/2020</v>
      </c>
      <c r="B19" s="55" t="str">
        <f>IF(ISBLANK(Rezultati!C13),"",Rezultati!C13)</f>
        <v>Boro Bogdanović</v>
      </c>
      <c r="C19" s="109">
        <f>IF(ISBLANK(Rezultati!D13),"",Rezultati!D13)</f>
      </c>
      <c r="D19" s="109">
        <f>IF(ISBLANK(Rezultati!F13),"",Rezultati!F13)</f>
      </c>
      <c r="E19" s="109">
        <f>IF(ISBLANK(Rezultati!E13),"",Rezultati!E13)</f>
      </c>
      <c r="F19" s="109">
        <f>IF(ISBLANK(Rezultati!G13),"",Rezultati!G13)</f>
      </c>
      <c r="G19" s="116">
        <f>IF(ISBLANK(Rezultati!H13),"",Rezultati!H13)</f>
      </c>
      <c r="H19" s="116">
        <f>IF(ISBLANK(Rezultati!I13),"",Rezultati!I13)</f>
      </c>
      <c r="I19" s="78">
        <f>IF(ISBLANK(Rezultati!J13),"",Rezultati!J13)</f>
        <v>0</v>
      </c>
      <c r="J19" s="79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54" t="str">
        <f>IF(ISBLANK(Rezultati!B14),"",Rezultati!B14)</f>
        <v>21/2020</v>
      </c>
      <c r="B20" s="55" t="str">
        <f>IF(ISBLANK(Rezultati!C14),"",Rezultati!C14)</f>
        <v>Marko Čarmak</v>
      </c>
      <c r="C20" s="109">
        <f>IF(ISBLANK(Rezultati!D14),"",Rezultati!D14)</f>
        <v>9</v>
      </c>
      <c r="D20" s="109">
        <f>IF(ISBLANK(Rezultati!F14),"",Rezultati!F14)</f>
      </c>
      <c r="E20" s="109">
        <f>IF(ISBLANK(Rezultati!E14),"",Rezultati!E14)</f>
      </c>
      <c r="F20" s="109">
        <f>IF(ISBLANK(Rezultati!G14),"",Rezultati!G14)</f>
      </c>
      <c r="G20" s="116">
        <f>IF(ISBLANK(Rezultati!H14),"",Rezultati!H14)</f>
      </c>
      <c r="H20" s="116">
        <f>IF(ISBLANK(Rezultati!I14),"",Rezultati!I14)</f>
      </c>
      <c r="I20" s="78">
        <f>IF(ISBLANK(Rezultati!J14),"",Rezultati!J14)</f>
        <v>9</v>
      </c>
      <c r="J20" s="79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54" t="str">
        <f>IF(ISBLANK(Rezultati!B15),"",Rezultati!B15)</f>
        <v>23/2020</v>
      </c>
      <c r="B21" s="55" t="str">
        <f>IF(ISBLANK(Rezultati!C15),"",Rezultati!C15)</f>
        <v>Nikola Raković</v>
      </c>
      <c r="C21" s="109">
        <f>IF(ISBLANK(Rezultati!D15),"",Rezultati!D15)</f>
      </c>
      <c r="D21" s="109">
        <f>IF(ISBLANK(Rezultati!F15),"",Rezultati!F15)</f>
      </c>
      <c r="E21" s="109">
        <f>IF(ISBLANK(Rezultati!E15),"",Rezultati!E15)</f>
      </c>
      <c r="F21" s="109">
        <f>IF(ISBLANK(Rezultati!G15),"",Rezultati!G15)</f>
      </c>
      <c r="G21" s="116">
        <f>IF(ISBLANK(Rezultati!H15),"",Rezultati!H15)</f>
      </c>
      <c r="H21" s="116">
        <f>IF(ISBLANK(Rezultati!I15),"",Rezultati!I15)</f>
      </c>
      <c r="I21" s="78">
        <f>IF(ISBLANK(Rezultati!J15),"",Rezultati!J15)</f>
        <v>0</v>
      </c>
      <c r="J21" s="79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54" t="str">
        <f>IF(ISBLANK(Rezultati!B16),"",Rezultati!B16)</f>
        <v>25/2020</v>
      </c>
      <c r="B22" s="55" t="str">
        <f>IF(ISBLANK(Rezultati!C16),"",Rezultati!C16)</f>
        <v>Berin Šabazović</v>
      </c>
      <c r="C22" s="109">
        <f>IF(ISBLANK(Rezultati!D16),"",Rezultati!D16)</f>
      </c>
      <c r="D22" s="109">
        <f>IF(ISBLANK(Rezultati!F16),"",Rezultati!F16)</f>
      </c>
      <c r="E22" s="109">
        <f>IF(ISBLANK(Rezultati!E16),"",Rezultati!E16)</f>
      </c>
      <c r="F22" s="109">
        <f>IF(ISBLANK(Rezultati!G16),"",Rezultati!G16)</f>
      </c>
      <c r="G22" s="116">
        <f>IF(ISBLANK(Rezultati!H16),"",Rezultati!H16)</f>
      </c>
      <c r="H22" s="116">
        <f>IF(ISBLANK(Rezultati!I16),"",Rezultati!I16)</f>
      </c>
      <c r="I22" s="78">
        <f>IF(ISBLANK(Rezultati!J16),"",Rezultati!J16)</f>
        <v>0</v>
      </c>
      <c r="J22" s="79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54" t="str">
        <f>IF(ISBLANK(Rezultati!B17),"",Rezultati!B17)</f>
        <v>26/2020</v>
      </c>
      <c r="B23" s="55" t="str">
        <f>IF(ISBLANK(Rezultati!C17),"",Rezultati!C17)</f>
        <v>Stefan Loncović</v>
      </c>
      <c r="C23" s="109">
        <f>IF(ISBLANK(Rezultati!D17),"",Rezultati!D17)</f>
        <v>20</v>
      </c>
      <c r="D23" s="109">
        <f>IF(ISBLANK(Rezultati!F17),"",Rezultati!F17)</f>
      </c>
      <c r="E23" s="109">
        <f>IF(ISBLANK(Rezultati!E17),"",Rezultati!E17)</f>
      </c>
      <c r="F23" s="109">
        <f>IF(ISBLANK(Rezultati!G17),"",Rezultati!G17)</f>
      </c>
      <c r="G23" s="116">
        <f>IF(ISBLANK(Rezultati!H17),"",Rezultati!H17)</f>
      </c>
      <c r="H23" s="116">
        <f>IF(ISBLANK(Rezultati!I17),"",Rezultati!I17)</f>
      </c>
      <c r="I23" s="78">
        <f>IF(ISBLANK(Rezultati!J17),"",Rezultati!J17)</f>
        <v>20</v>
      </c>
      <c r="J23" s="79" t="str">
        <f>IF(Rezultati!J17&lt;50,"F",IF(Rezultati!J17&lt;60,"E",IF(Rezultati!J17&lt;70,"D",IF(Rezultati!J17&lt;80,"C",IF(Rezultati!J17&lt;90,"B","A")))))</f>
        <v>F</v>
      </c>
      <c r="K23" s="18"/>
    </row>
    <row r="24" spans="8:9" ht="12.75">
      <c r="H24" s="32"/>
      <c r="I24" s="33"/>
    </row>
    <row r="25" spans="8:9" ht="12.75">
      <c r="H25" s="84" t="s">
        <v>19</v>
      </c>
      <c r="I25" s="33"/>
    </row>
    <row r="26" spans="8:9" ht="15.75">
      <c r="H26" s="83"/>
      <c r="I26" s="33"/>
    </row>
    <row r="27" spans="8:9" ht="12.75">
      <c r="H27" s="32"/>
      <c r="I27" s="33"/>
    </row>
    <row r="28" spans="8:10" ht="13.5" thickBot="1">
      <c r="H28" s="34"/>
      <c r="I28" s="35"/>
      <c r="J28" s="59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</sheetData>
  <sheetProtection/>
  <mergeCells count="8">
    <mergeCell ref="E6:F6"/>
    <mergeCell ref="B5:B7"/>
    <mergeCell ref="I1:J1"/>
    <mergeCell ref="G6:H6"/>
    <mergeCell ref="J5:J7"/>
    <mergeCell ref="C6:D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57421875" style="8" customWidth="1"/>
    <col min="2" max="2" width="18.8515625" style="11" customWidth="1"/>
    <col min="3" max="3" width="24.28125" style="11" customWidth="1"/>
    <col min="4" max="5" width="20.00390625" style="11" customWidth="1"/>
    <col min="6" max="8" width="26.00390625" style="11" customWidth="1"/>
    <col min="9" max="9" width="15.7109375" style="9" customWidth="1"/>
    <col min="10" max="10" width="18.28125" style="2" customWidth="1"/>
    <col min="11" max="11" width="8.28125" style="6" customWidth="1"/>
    <col min="12" max="16384" width="9.140625" style="9" customWidth="1"/>
  </cols>
  <sheetData>
    <row r="1" spans="1:11" s="3" customFormat="1" ht="18.75" customHeight="1">
      <c r="A1" s="38" t="s">
        <v>6</v>
      </c>
      <c r="B1" s="39"/>
      <c r="C1" s="39"/>
      <c r="D1" s="39"/>
      <c r="E1" s="39"/>
      <c r="F1" s="39"/>
      <c r="G1" s="39"/>
      <c r="H1" s="39"/>
      <c r="I1" s="40"/>
      <c r="J1" s="41"/>
      <c r="K1" s="4"/>
    </row>
    <row r="2" spans="1:10" s="5" customFormat="1" ht="14.25">
      <c r="A2" s="42"/>
      <c r="B2" s="43"/>
      <c r="C2" s="43"/>
      <c r="D2" s="43"/>
      <c r="E2" s="43"/>
      <c r="F2" s="43"/>
      <c r="G2" s="43"/>
      <c r="H2" s="43"/>
      <c r="I2" s="44"/>
      <c r="J2" s="45"/>
    </row>
    <row r="3" spans="1:10" s="5" customFormat="1" ht="15">
      <c r="A3" s="85" t="s">
        <v>44</v>
      </c>
      <c r="B3" s="43"/>
      <c r="C3" s="43"/>
      <c r="D3" s="43"/>
      <c r="E3" s="43"/>
      <c r="F3" s="43"/>
      <c r="G3" s="43"/>
      <c r="H3" s="43"/>
      <c r="I3" s="44"/>
      <c r="J3" s="45"/>
    </row>
    <row r="4" spans="1:10" s="5" customFormat="1" ht="15">
      <c r="A4" s="85" t="s">
        <v>115</v>
      </c>
      <c r="B4" s="43"/>
      <c r="C4" s="43"/>
      <c r="D4" s="43"/>
      <c r="E4" s="43"/>
      <c r="F4" s="43"/>
      <c r="G4" s="43"/>
      <c r="H4" s="43"/>
      <c r="I4" s="44"/>
      <c r="J4" s="45"/>
    </row>
    <row r="5" spans="1:11" s="5" customFormat="1" ht="15">
      <c r="A5" s="85" t="s">
        <v>21</v>
      </c>
      <c r="B5" s="80" t="s">
        <v>45</v>
      </c>
      <c r="C5" s="80"/>
      <c r="D5" s="80"/>
      <c r="E5" s="80"/>
      <c r="F5" s="80"/>
      <c r="G5" s="80"/>
      <c r="H5" s="80"/>
      <c r="I5" s="44"/>
      <c r="J5" s="45"/>
      <c r="K5" s="20"/>
    </row>
    <row r="6" spans="1:11" s="5" customFormat="1" ht="15.75" thickBot="1">
      <c r="A6" s="46"/>
      <c r="B6" s="47"/>
      <c r="C6" s="47"/>
      <c r="D6" s="47"/>
      <c r="E6" s="47"/>
      <c r="F6" s="47"/>
      <c r="G6" s="47"/>
      <c r="H6" s="47"/>
      <c r="I6" s="48"/>
      <c r="J6" s="49"/>
      <c r="K6" s="19"/>
    </row>
    <row r="7" spans="1:10" s="6" customFormat="1" ht="12.75" customHeight="1">
      <c r="A7" s="135" t="s">
        <v>7</v>
      </c>
      <c r="B7" s="135" t="s">
        <v>9</v>
      </c>
      <c r="C7" s="143"/>
      <c r="D7" s="144"/>
      <c r="E7" s="143"/>
      <c r="F7" s="144"/>
      <c r="G7" s="119"/>
      <c r="H7" s="119"/>
      <c r="I7" s="138" t="s">
        <v>20</v>
      </c>
      <c r="J7" s="135" t="s">
        <v>8</v>
      </c>
    </row>
    <row r="8" spans="1:10" s="7" customFormat="1" ht="12.75" customHeight="1">
      <c r="A8" s="136"/>
      <c r="B8" s="136"/>
      <c r="C8" s="141" t="s">
        <v>50</v>
      </c>
      <c r="D8" s="142"/>
      <c r="E8" s="141" t="s">
        <v>53</v>
      </c>
      <c r="F8" s="142"/>
      <c r="G8" s="141" t="s">
        <v>54</v>
      </c>
      <c r="H8" s="142"/>
      <c r="I8" s="139"/>
      <c r="J8" s="136"/>
    </row>
    <row r="9" spans="1:10" s="7" customFormat="1" ht="13.5" customHeight="1">
      <c r="A9" s="137"/>
      <c r="B9" s="137"/>
      <c r="C9" s="118" t="s">
        <v>51</v>
      </c>
      <c r="D9" s="118" t="s">
        <v>52</v>
      </c>
      <c r="E9" s="118" t="s">
        <v>51</v>
      </c>
      <c r="F9" s="118" t="s">
        <v>52</v>
      </c>
      <c r="G9" s="118" t="s">
        <v>51</v>
      </c>
      <c r="H9" s="118" t="s">
        <v>52</v>
      </c>
      <c r="I9" s="140"/>
      <c r="J9" s="137"/>
    </row>
    <row r="10" spans="1:10" s="8" customFormat="1" ht="13.5" customHeight="1">
      <c r="A10" s="54" t="str">
        <f>IF(ISBLANK(Rezultati!B2),"",Rezultati!B2)</f>
        <v>1/2020</v>
      </c>
      <c r="B10" s="55" t="str">
        <f>IF(ISBLANK(Rezultati!C2),"",Rezultati!C2)</f>
        <v>Ivan Ćurčić</v>
      </c>
      <c r="C10" s="55">
        <f>IF(ISBLANK(Rezultati!D2),"",Rezultati!D2)</f>
      </c>
      <c r="D10" s="55">
        <f>IF(ISBLANK(Rezultati!F2),"",Rezultati!F2)</f>
      </c>
      <c r="E10" s="55">
        <f>IF(ISBLANK(Rezultati!E2),"",Rezultati!E2)</f>
      </c>
      <c r="F10" s="55">
        <f>IF(ISBLANK(Rezultati!G2),"",Rezultati!G2)</f>
      </c>
      <c r="G10" s="55">
        <f>IF(ISBLANK(Rezultati!H2),"",Rezultati!H2)</f>
      </c>
      <c r="H10" s="55">
        <f>IF(ISBLANK(Rezultati!I2),"",Rezultati!I2)</f>
      </c>
      <c r="I10" s="62">
        <f>Rezultati!J2</f>
        <v>0</v>
      </c>
      <c r="J10" s="75" t="str">
        <f>Rezultati!K2</f>
        <v>F</v>
      </c>
    </row>
    <row r="11" spans="1:11" ht="12.75">
      <c r="A11" s="54" t="str">
        <f>IF(ISBLANK(Rezultati!B3),"",Rezultati!B3)</f>
        <v>2/2020</v>
      </c>
      <c r="B11" s="55" t="str">
        <f>IF(ISBLANK(Rezultati!C3),"",Rezultati!C3)</f>
        <v>Jelena Aligrudić</v>
      </c>
      <c r="C11" s="55"/>
      <c r="D11" s="55"/>
      <c r="E11" s="55"/>
      <c r="F11" s="55"/>
      <c r="G11" s="55"/>
      <c r="H11" s="55"/>
      <c r="I11" s="62">
        <f>Rezultati!J3</f>
        <v>0</v>
      </c>
      <c r="J11" s="75" t="str">
        <f>Rezultati!K3</f>
        <v>F</v>
      </c>
      <c r="K11" s="9"/>
    </row>
    <row r="12" spans="1:11" ht="12.75">
      <c r="A12" s="54" t="str">
        <f>IF(ISBLANK(Rezultati!B4),"",Rezultati!B4)</f>
        <v>7/2020</v>
      </c>
      <c r="B12" s="55" t="str">
        <f>IF(ISBLANK(Rezultati!C4),"",Rezultati!C4)</f>
        <v>Pavle Novaković</v>
      </c>
      <c r="C12" s="55"/>
      <c r="D12" s="55"/>
      <c r="E12" s="55"/>
      <c r="F12" s="55"/>
      <c r="G12" s="55"/>
      <c r="H12" s="55"/>
      <c r="I12" s="62">
        <f>Rezultati!J4</f>
        <v>0</v>
      </c>
      <c r="J12" s="75" t="str">
        <f>Rezultati!K4</f>
        <v>F</v>
      </c>
      <c r="K12" s="9"/>
    </row>
    <row r="13" spans="1:11" ht="12.75">
      <c r="A13" s="54" t="str">
        <f>IF(ISBLANK(Rezultati!B5),"",Rezultati!B5)</f>
        <v>8/2020</v>
      </c>
      <c r="B13" s="55" t="str">
        <f>IF(ISBLANK(Rezultati!C5),"",Rezultati!C5)</f>
        <v>Milena Anđelić</v>
      </c>
      <c r="C13" s="55"/>
      <c r="D13" s="55"/>
      <c r="E13" s="55"/>
      <c r="F13" s="55"/>
      <c r="G13" s="55"/>
      <c r="H13" s="55"/>
      <c r="I13" s="62">
        <f>Rezultati!J5</f>
        <v>0</v>
      </c>
      <c r="J13" s="75" t="str">
        <f>Rezultati!K5</f>
        <v>F</v>
      </c>
      <c r="K13" s="9"/>
    </row>
    <row r="14" spans="1:11" ht="12.75">
      <c r="A14" s="54" t="str">
        <f>IF(ISBLANK(Rezultati!B6),"",Rezultati!B6)</f>
        <v>11/2020</v>
      </c>
      <c r="B14" s="55" t="str">
        <f>IF(ISBLANK(Rezultati!C6),"",Rezultati!C6)</f>
        <v>Marko Marunović</v>
      </c>
      <c r="C14" s="55"/>
      <c r="D14" s="55"/>
      <c r="E14" s="55"/>
      <c r="F14" s="55"/>
      <c r="G14" s="55"/>
      <c r="H14" s="55"/>
      <c r="I14" s="62">
        <f>Rezultati!J6</f>
        <v>18</v>
      </c>
      <c r="J14" s="75" t="str">
        <f>Rezultati!K6</f>
        <v>F</v>
      </c>
      <c r="K14" s="9"/>
    </row>
    <row r="15" spans="1:11" ht="12.75">
      <c r="A15" s="54" t="str">
        <f>IF(ISBLANK(Rezultati!B7),"",Rezultati!B7)</f>
        <v>12/2020</v>
      </c>
      <c r="B15" s="55" t="str">
        <f>IF(ISBLANK(Rezultati!C7),"",Rezultati!C7)</f>
        <v>Andrijana Baković</v>
      </c>
      <c r="C15" s="55"/>
      <c r="D15" s="55"/>
      <c r="E15" s="55"/>
      <c r="F15" s="55"/>
      <c r="G15" s="55"/>
      <c r="H15" s="55"/>
      <c r="I15" s="62">
        <f>Rezultati!J7</f>
        <v>12</v>
      </c>
      <c r="J15" s="75" t="str">
        <f>Rezultati!K7</f>
        <v>F</v>
      </c>
      <c r="K15" s="9"/>
    </row>
    <row r="16" spans="1:11" ht="12.75">
      <c r="A16" s="54" t="str">
        <f>IF(ISBLANK(Rezultati!B8),"",Rezultati!B8)</f>
        <v>13/2020</v>
      </c>
      <c r="B16" s="55" t="str">
        <f>IF(ISBLANK(Rezultati!C8),"",Rezultati!C8)</f>
        <v>Marko Ljuljić</v>
      </c>
      <c r="C16" s="55"/>
      <c r="D16" s="55"/>
      <c r="E16" s="55"/>
      <c r="F16" s="55"/>
      <c r="G16" s="55"/>
      <c r="H16" s="55"/>
      <c r="I16" s="62">
        <f>Rezultati!J8</f>
        <v>17</v>
      </c>
      <c r="J16" s="75" t="str">
        <f>Rezultati!K8</f>
        <v>F</v>
      </c>
      <c r="K16" s="9"/>
    </row>
    <row r="17" spans="1:11" ht="12.75">
      <c r="A17" s="54" t="str">
        <f>IF(ISBLANK(Rezultati!B9),"",Rezultati!B9)</f>
        <v>14/2020</v>
      </c>
      <c r="B17" s="55" t="str">
        <f>IF(ISBLANK(Rezultati!C9),"",Rezultati!C9)</f>
        <v>Nikola Filipović</v>
      </c>
      <c r="C17" s="55"/>
      <c r="D17" s="55"/>
      <c r="E17" s="55"/>
      <c r="F17" s="55"/>
      <c r="G17" s="55"/>
      <c r="H17" s="55"/>
      <c r="I17" s="62">
        <f>Rezultati!J9</f>
        <v>10</v>
      </c>
      <c r="J17" s="75" t="str">
        <f>Rezultati!K9</f>
        <v>F</v>
      </c>
      <c r="K17" s="9"/>
    </row>
    <row r="18" spans="1:11" ht="12.75">
      <c r="A18" s="54" t="str">
        <f>IF(ISBLANK(Rezultati!B10),"",Rezultati!B10)</f>
        <v>16/2020</v>
      </c>
      <c r="B18" s="55" t="str">
        <f>IF(ISBLANK(Rezultati!C10),"",Rezultati!C10)</f>
        <v>Lazar Vučinić</v>
      </c>
      <c r="C18" s="55"/>
      <c r="D18" s="55"/>
      <c r="E18" s="55"/>
      <c r="F18" s="55"/>
      <c r="G18" s="55"/>
      <c r="H18" s="55"/>
      <c r="I18" s="62">
        <f>Rezultati!J10</f>
        <v>0</v>
      </c>
      <c r="J18" s="75" t="str">
        <f>Rezultati!K10</f>
        <v>F</v>
      </c>
      <c r="K18" s="9"/>
    </row>
    <row r="19" spans="1:11" ht="12.75">
      <c r="A19" s="54" t="str">
        <f>IF(ISBLANK(Rezultati!B11),"",Rezultati!B11)</f>
        <v>17/2020</v>
      </c>
      <c r="B19" s="55" t="str">
        <f>IF(ISBLANK(Rezultati!C11),"",Rezultati!C11)</f>
        <v>Vasilije Raičević</v>
      </c>
      <c r="C19" s="55"/>
      <c r="D19" s="55"/>
      <c r="E19" s="55"/>
      <c r="F19" s="55"/>
      <c r="G19" s="55"/>
      <c r="H19" s="55"/>
      <c r="I19" s="62">
        <f>Rezultati!J11</f>
        <v>21</v>
      </c>
      <c r="J19" s="75" t="str">
        <f>Rezultati!K11</f>
        <v>F</v>
      </c>
      <c r="K19" s="9"/>
    </row>
    <row r="20" spans="1:11" ht="12.75">
      <c r="A20" s="54" t="str">
        <f>IF(ISBLANK(Rezultati!B12),"",Rezultati!B12)</f>
        <v>18/2020</v>
      </c>
      <c r="B20" s="55" t="str">
        <f>IF(ISBLANK(Rezultati!C12),"",Rezultati!C12)</f>
        <v>Kristina Ognjenović</v>
      </c>
      <c r="C20" s="55"/>
      <c r="D20" s="55"/>
      <c r="E20" s="55"/>
      <c r="F20" s="55"/>
      <c r="G20" s="55"/>
      <c r="H20" s="55"/>
      <c r="I20" s="62">
        <f>Rezultati!J12</f>
        <v>0</v>
      </c>
      <c r="J20" s="75" t="str">
        <f>Rezultati!K12</f>
        <v>F</v>
      </c>
      <c r="K20" s="9"/>
    </row>
    <row r="21" spans="1:11" ht="12.75">
      <c r="A21" s="54" t="str">
        <f>IF(ISBLANK(Rezultati!B13),"",Rezultati!B13)</f>
        <v>19/2020</v>
      </c>
      <c r="B21" s="55" t="str">
        <f>IF(ISBLANK(Rezultati!C13),"",Rezultati!C13)</f>
        <v>Boro Bogdanović</v>
      </c>
      <c r="C21" s="55"/>
      <c r="D21" s="55"/>
      <c r="E21" s="55"/>
      <c r="F21" s="55"/>
      <c r="G21" s="55"/>
      <c r="H21" s="55"/>
      <c r="I21" s="62">
        <f>Rezultati!J13</f>
        <v>0</v>
      </c>
      <c r="J21" s="75" t="str">
        <f>Rezultati!K13</f>
        <v>F</v>
      </c>
      <c r="K21" s="9"/>
    </row>
    <row r="22" spans="1:11" ht="12.75">
      <c r="A22" s="54" t="str">
        <f>IF(ISBLANK(Rezultati!B14),"",Rezultati!B14)</f>
        <v>21/2020</v>
      </c>
      <c r="B22" s="55" t="str">
        <f>IF(ISBLANK(Rezultati!C14),"",Rezultati!C14)</f>
        <v>Marko Čarmak</v>
      </c>
      <c r="C22" s="55"/>
      <c r="D22" s="55"/>
      <c r="E22" s="55"/>
      <c r="F22" s="55"/>
      <c r="G22" s="55"/>
      <c r="H22" s="55"/>
      <c r="I22" s="62">
        <f>Rezultati!J14</f>
        <v>9</v>
      </c>
      <c r="J22" s="75" t="str">
        <f>Rezultati!K14</f>
        <v>F</v>
      </c>
      <c r="K22" s="9"/>
    </row>
    <row r="23" spans="1:11" ht="12.75">
      <c r="A23" s="54" t="str">
        <f>IF(ISBLANK(Rezultati!B15),"",Rezultati!B15)</f>
        <v>23/2020</v>
      </c>
      <c r="B23" s="55" t="str">
        <f>IF(ISBLANK(Rezultati!C15),"",Rezultati!C15)</f>
        <v>Nikola Raković</v>
      </c>
      <c r="C23" s="55"/>
      <c r="D23" s="55"/>
      <c r="E23" s="55"/>
      <c r="F23" s="55"/>
      <c r="G23" s="55"/>
      <c r="H23" s="55"/>
      <c r="I23" s="62">
        <f>Rezultati!J15</f>
        <v>0</v>
      </c>
      <c r="J23" s="75" t="str">
        <f>Rezultati!K15</f>
        <v>F</v>
      </c>
      <c r="K23" s="9"/>
    </row>
    <row r="24" spans="1:11" ht="12.75">
      <c r="A24" s="54" t="str">
        <f>IF(ISBLANK(Rezultati!B16),"",Rezultati!B16)</f>
        <v>25/2020</v>
      </c>
      <c r="B24" s="55" t="str">
        <f>IF(ISBLANK(Rezultati!C16),"",Rezultati!C16)</f>
        <v>Berin Šabazović</v>
      </c>
      <c r="C24" s="55"/>
      <c r="D24" s="55"/>
      <c r="E24" s="55"/>
      <c r="F24" s="55"/>
      <c r="G24" s="55"/>
      <c r="H24" s="55"/>
      <c r="I24" s="62">
        <f>Rezultati!J16</f>
        <v>0</v>
      </c>
      <c r="J24" s="75" t="str">
        <f>Rezultati!K16</f>
        <v>F</v>
      </c>
      <c r="K24" s="9"/>
    </row>
    <row r="25" spans="1:11" ht="12.75">
      <c r="A25" s="54" t="str">
        <f>IF(ISBLANK(Rezultati!B17),"",Rezultati!B17)</f>
        <v>26/2020</v>
      </c>
      <c r="B25" s="55" t="str">
        <f>IF(ISBLANK(Rezultati!C17),"",Rezultati!C17)</f>
        <v>Stefan Loncović</v>
      </c>
      <c r="C25" s="55"/>
      <c r="D25" s="55"/>
      <c r="E25" s="55"/>
      <c r="F25" s="55"/>
      <c r="G25" s="55"/>
      <c r="H25" s="55"/>
      <c r="I25" s="62">
        <f>Rezultati!J17</f>
        <v>20</v>
      </c>
      <c r="J25" s="75" t="str">
        <f>Rezultati!K17</f>
        <v>F</v>
      </c>
      <c r="K25" s="9"/>
    </row>
    <row r="26" spans="1:11" ht="12.75">
      <c r="A26" s="86"/>
      <c r="B26" s="87"/>
      <c r="C26" s="87"/>
      <c r="D26" s="87"/>
      <c r="E26" s="87"/>
      <c r="F26" s="87"/>
      <c r="G26" s="87"/>
      <c r="H26" s="87"/>
      <c r="I26" s="88"/>
      <c r="J26" s="89"/>
      <c r="K26" s="10"/>
    </row>
    <row r="27" spans="1:11" ht="12.75">
      <c r="A27" s="86"/>
      <c r="B27" s="87"/>
      <c r="C27" s="87"/>
      <c r="D27" s="87"/>
      <c r="E27" s="87"/>
      <c r="F27" s="87"/>
      <c r="G27" s="87"/>
      <c r="H27" s="87"/>
      <c r="I27" s="88"/>
      <c r="J27" s="89"/>
      <c r="K27" s="10"/>
    </row>
    <row r="28" spans="1:11" ht="12.75">
      <c r="A28" s="86"/>
      <c r="B28" s="87"/>
      <c r="C28" s="87"/>
      <c r="D28" s="87"/>
      <c r="E28" s="87"/>
      <c r="F28" s="87"/>
      <c r="G28" s="87"/>
      <c r="H28" s="87"/>
      <c r="I28" s="88"/>
      <c r="J28" s="89"/>
      <c r="K28" s="10"/>
    </row>
    <row r="29" spans="1:11" ht="12.75">
      <c r="A29" s="86"/>
      <c r="B29" s="87"/>
      <c r="C29" s="87"/>
      <c r="D29" s="87"/>
      <c r="E29" s="87"/>
      <c r="F29" s="87"/>
      <c r="G29" s="87"/>
      <c r="H29" s="87"/>
      <c r="I29" s="88"/>
      <c r="J29" s="89"/>
      <c r="K29" s="10"/>
    </row>
    <row r="30" spans="10:11" ht="14.25">
      <c r="J30" s="36"/>
      <c r="K30" s="10"/>
    </row>
    <row r="31" spans="9:11" ht="15">
      <c r="I31" s="134"/>
      <c r="J31" s="134"/>
      <c r="K31" s="10"/>
    </row>
    <row r="32" spans="9:11" ht="14.25">
      <c r="I32" s="37"/>
      <c r="J32" s="36"/>
      <c r="K32" s="10"/>
    </row>
    <row r="33" spans="9:11" ht="15" thickBot="1">
      <c r="I33" s="74"/>
      <c r="J33" s="73"/>
      <c r="K33" s="10"/>
    </row>
    <row r="34" ht="12.75">
      <c r="K34" s="10"/>
    </row>
    <row r="35" ht="12.75">
      <c r="K35" s="10"/>
    </row>
    <row r="36" ht="12.75">
      <c r="K36" s="10"/>
    </row>
    <row r="37" ht="12.75">
      <c r="K37" s="10"/>
    </row>
    <row r="38" ht="12.75">
      <c r="K38" s="10"/>
    </row>
    <row r="39" ht="12.75">
      <c r="K39" s="10"/>
    </row>
    <row r="40" ht="12.75">
      <c r="K40" s="10"/>
    </row>
    <row r="41" ht="12.75">
      <c r="K41" s="10"/>
    </row>
    <row r="42" ht="12.75">
      <c r="K42" s="10"/>
    </row>
    <row r="43" ht="12.75">
      <c r="K43" s="10"/>
    </row>
    <row r="44" ht="12.75">
      <c r="K44" s="10"/>
    </row>
    <row r="45" ht="12.75">
      <c r="K45" s="10"/>
    </row>
    <row r="46" ht="12.75">
      <c r="K46" s="10"/>
    </row>
    <row r="47" ht="12.75"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spans="11:14" ht="14.25">
      <c r="K52" s="10"/>
      <c r="N52" s="37"/>
    </row>
    <row r="53" ht="12.75">
      <c r="K53" s="10"/>
    </row>
    <row r="54" ht="12.75">
      <c r="K54" s="10"/>
    </row>
  </sheetData>
  <sheetProtection/>
  <mergeCells count="10">
    <mergeCell ref="I31:J31"/>
    <mergeCell ref="J7:J9"/>
    <mergeCell ref="I7:I9"/>
    <mergeCell ref="B7:B9"/>
    <mergeCell ref="A7:A9"/>
    <mergeCell ref="E8:F8"/>
    <mergeCell ref="E7:F7"/>
    <mergeCell ref="C7:D7"/>
    <mergeCell ref="G8:H8"/>
    <mergeCell ref="C8:D8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27" sqref="A27"/>
    </sheetView>
  </sheetViews>
  <sheetFormatPr defaultColWidth="9.140625" defaultRowHeight="12.75"/>
  <cols>
    <col min="4" max="4" width="31.421875" style="0" customWidth="1"/>
  </cols>
  <sheetData>
    <row r="1" spans="1:5" ht="15">
      <c r="A1" s="81" t="s">
        <v>12</v>
      </c>
      <c r="B1" s="81"/>
      <c r="C1" s="81" t="s">
        <v>0</v>
      </c>
      <c r="D1" s="81" t="s">
        <v>16</v>
      </c>
      <c r="E1" s="81" t="s">
        <v>17</v>
      </c>
    </row>
    <row r="2" spans="1:6" ht="12.75">
      <c r="A2" s="82">
        <v>1</v>
      </c>
      <c r="B2" s="82" t="str">
        <f>C2&amp;"/"&amp;D2</f>
        <v>1/2020</v>
      </c>
      <c r="C2" t="s">
        <v>30</v>
      </c>
      <c r="D2" t="s">
        <v>31</v>
      </c>
      <c r="E2" t="s">
        <v>55</v>
      </c>
      <c r="F2" t="s">
        <v>56</v>
      </c>
    </row>
    <row r="3" spans="1:6" ht="12.75">
      <c r="A3" s="82">
        <v>2</v>
      </c>
      <c r="B3" s="82" t="str">
        <f aca="true" t="shared" si="0" ref="B3:B26">C3&amp;"/"&amp;D3</f>
        <v>2/2020</v>
      </c>
      <c r="C3" t="s">
        <v>32</v>
      </c>
      <c r="D3" t="s">
        <v>31</v>
      </c>
      <c r="E3" t="s">
        <v>57</v>
      </c>
      <c r="F3" t="s">
        <v>58</v>
      </c>
    </row>
    <row r="4" spans="1:6" ht="12.75">
      <c r="A4" s="82">
        <v>3</v>
      </c>
      <c r="B4" s="82" t="str">
        <f t="shared" si="0"/>
        <v>7/2020</v>
      </c>
      <c r="C4" t="s">
        <v>33</v>
      </c>
      <c r="D4" t="s">
        <v>31</v>
      </c>
      <c r="E4" t="s">
        <v>59</v>
      </c>
      <c r="F4" t="s">
        <v>60</v>
      </c>
    </row>
    <row r="5" spans="1:6" ht="12.75">
      <c r="A5" s="82">
        <v>4</v>
      </c>
      <c r="B5" s="82" t="str">
        <f t="shared" si="0"/>
        <v>8/2020</v>
      </c>
      <c r="C5" t="s">
        <v>23</v>
      </c>
      <c r="D5" t="s">
        <v>31</v>
      </c>
      <c r="E5" t="s">
        <v>28</v>
      </c>
      <c r="F5" t="s">
        <v>61</v>
      </c>
    </row>
    <row r="6" spans="1:6" ht="12.75">
      <c r="A6" s="82">
        <v>5</v>
      </c>
      <c r="B6" s="82" t="str">
        <f t="shared" si="0"/>
        <v>11/2020</v>
      </c>
      <c r="C6" t="s">
        <v>22</v>
      </c>
      <c r="D6" t="s">
        <v>31</v>
      </c>
      <c r="E6" t="s">
        <v>26</v>
      </c>
      <c r="F6" t="s">
        <v>62</v>
      </c>
    </row>
    <row r="7" spans="1:6" ht="12.75">
      <c r="A7" s="82">
        <v>6</v>
      </c>
      <c r="B7" s="82" t="str">
        <f t="shared" si="0"/>
        <v>12/2020</v>
      </c>
      <c r="C7" t="s">
        <v>25</v>
      </c>
      <c r="D7" t="s">
        <v>31</v>
      </c>
      <c r="E7" t="s">
        <v>63</v>
      </c>
      <c r="F7" t="s">
        <v>64</v>
      </c>
    </row>
    <row r="8" spans="1:6" ht="12.75">
      <c r="A8" s="82">
        <v>7</v>
      </c>
      <c r="B8" s="82" t="str">
        <f t="shared" si="0"/>
        <v>13/2020</v>
      </c>
      <c r="C8" t="s">
        <v>34</v>
      </c>
      <c r="D8" t="s">
        <v>31</v>
      </c>
      <c r="E8" t="s">
        <v>26</v>
      </c>
      <c r="F8" t="s">
        <v>65</v>
      </c>
    </row>
    <row r="9" spans="1:6" ht="12.75">
      <c r="A9" s="82">
        <v>8</v>
      </c>
      <c r="B9" s="82" t="str">
        <f t="shared" si="0"/>
        <v>14/2020</v>
      </c>
      <c r="C9" t="s">
        <v>35</v>
      </c>
      <c r="D9" t="s">
        <v>31</v>
      </c>
      <c r="E9" t="s">
        <v>29</v>
      </c>
      <c r="F9" t="s">
        <v>66</v>
      </c>
    </row>
    <row r="10" spans="1:6" ht="12.75">
      <c r="A10" s="82">
        <v>9</v>
      </c>
      <c r="B10" s="82" t="str">
        <f t="shared" si="0"/>
        <v>16/2020</v>
      </c>
      <c r="C10" t="s">
        <v>36</v>
      </c>
      <c r="D10" t="s">
        <v>31</v>
      </c>
      <c r="E10" t="s">
        <v>67</v>
      </c>
      <c r="F10" t="s">
        <v>68</v>
      </c>
    </row>
    <row r="11" spans="1:6" ht="12.75">
      <c r="A11" s="82">
        <v>10</v>
      </c>
      <c r="B11" s="82" t="str">
        <f t="shared" si="0"/>
        <v>17/2020</v>
      </c>
      <c r="C11" t="s">
        <v>69</v>
      </c>
      <c r="D11" t="s">
        <v>31</v>
      </c>
      <c r="E11" t="s">
        <v>70</v>
      </c>
      <c r="F11" t="s">
        <v>71</v>
      </c>
    </row>
    <row r="12" spans="1:6" ht="12.75">
      <c r="A12" s="82">
        <v>11</v>
      </c>
      <c r="B12" s="82" t="str">
        <f t="shared" si="0"/>
        <v>18/2020</v>
      </c>
      <c r="C12" t="s">
        <v>72</v>
      </c>
      <c r="D12" t="s">
        <v>31</v>
      </c>
      <c r="E12" t="s">
        <v>73</v>
      </c>
      <c r="F12" t="s">
        <v>74</v>
      </c>
    </row>
    <row r="13" spans="1:6" ht="12.75">
      <c r="A13" s="82">
        <v>12</v>
      </c>
      <c r="B13" s="82" t="str">
        <f t="shared" si="0"/>
        <v>19/2020</v>
      </c>
      <c r="C13" t="s">
        <v>75</v>
      </c>
      <c r="D13" t="s">
        <v>31</v>
      </c>
      <c r="E13" t="s">
        <v>76</v>
      </c>
      <c r="F13" t="s">
        <v>77</v>
      </c>
    </row>
    <row r="14" spans="1:6" ht="12.75">
      <c r="A14" s="82">
        <v>13</v>
      </c>
      <c r="B14" s="82" t="str">
        <f t="shared" si="0"/>
        <v>21/2020</v>
      </c>
      <c r="C14" t="s">
        <v>78</v>
      </c>
      <c r="D14" t="s">
        <v>31</v>
      </c>
      <c r="E14" t="s">
        <v>26</v>
      </c>
      <c r="F14" t="s">
        <v>79</v>
      </c>
    </row>
    <row r="15" spans="1:6" ht="12.75">
      <c r="A15" s="82">
        <v>14</v>
      </c>
      <c r="B15" s="82" t="str">
        <f t="shared" si="0"/>
        <v>23/2020</v>
      </c>
      <c r="C15" t="s">
        <v>80</v>
      </c>
      <c r="D15" t="s">
        <v>31</v>
      </c>
      <c r="E15" t="s">
        <v>29</v>
      </c>
      <c r="F15" t="s">
        <v>81</v>
      </c>
    </row>
    <row r="16" spans="1:6" ht="12.75">
      <c r="A16" s="82">
        <v>15</v>
      </c>
      <c r="B16" s="82" t="str">
        <f t="shared" si="0"/>
        <v>25/2020</v>
      </c>
      <c r="C16" t="s">
        <v>82</v>
      </c>
      <c r="D16" t="s">
        <v>31</v>
      </c>
      <c r="E16" t="s">
        <v>83</v>
      </c>
      <c r="F16" t="s">
        <v>84</v>
      </c>
    </row>
    <row r="17" spans="1:6" ht="12.75">
      <c r="A17" s="82">
        <v>16</v>
      </c>
      <c r="B17" s="82" t="str">
        <f t="shared" si="0"/>
        <v>26/2020</v>
      </c>
      <c r="C17" t="s">
        <v>85</v>
      </c>
      <c r="D17" t="s">
        <v>31</v>
      </c>
      <c r="E17" t="s">
        <v>24</v>
      </c>
      <c r="F17" t="s">
        <v>86</v>
      </c>
    </row>
    <row r="18" spans="1:6" ht="12.75">
      <c r="A18" s="82">
        <v>17</v>
      </c>
      <c r="B18" s="82" t="str">
        <f t="shared" si="0"/>
        <v>27/2020</v>
      </c>
      <c r="C18" t="s">
        <v>87</v>
      </c>
      <c r="D18" t="s">
        <v>31</v>
      </c>
      <c r="E18" t="s">
        <v>88</v>
      </c>
      <c r="F18" t="s">
        <v>89</v>
      </c>
    </row>
    <row r="19" spans="1:6" ht="12.75">
      <c r="A19" s="82">
        <v>18</v>
      </c>
      <c r="B19" s="82" t="str">
        <f t="shared" si="0"/>
        <v>29/2020</v>
      </c>
      <c r="C19" t="s">
        <v>90</v>
      </c>
      <c r="D19" t="s">
        <v>31</v>
      </c>
      <c r="E19" t="s">
        <v>91</v>
      </c>
      <c r="F19" t="s">
        <v>92</v>
      </c>
    </row>
    <row r="20" spans="1:6" ht="12.75">
      <c r="A20" s="82">
        <v>19</v>
      </c>
      <c r="B20" s="82" t="str">
        <f t="shared" si="0"/>
        <v>31/2020</v>
      </c>
      <c r="C20" t="s">
        <v>93</v>
      </c>
      <c r="D20" t="s">
        <v>31</v>
      </c>
      <c r="E20" t="s">
        <v>94</v>
      </c>
      <c r="F20" t="s">
        <v>95</v>
      </c>
    </row>
    <row r="21" spans="1:6" ht="12.75">
      <c r="A21" s="82">
        <v>20</v>
      </c>
      <c r="B21" s="82" t="str">
        <f t="shared" si="0"/>
        <v>32/2020</v>
      </c>
      <c r="C21" t="s">
        <v>96</v>
      </c>
      <c r="D21" t="s">
        <v>31</v>
      </c>
      <c r="E21" t="s">
        <v>27</v>
      </c>
      <c r="F21" t="s">
        <v>97</v>
      </c>
    </row>
    <row r="22" spans="1:6" ht="12.75">
      <c r="A22" s="82">
        <v>21</v>
      </c>
      <c r="B22" s="82" t="str">
        <f t="shared" si="0"/>
        <v>33/2020</v>
      </c>
      <c r="C22" t="s">
        <v>98</v>
      </c>
      <c r="D22" t="s">
        <v>31</v>
      </c>
      <c r="E22" t="s">
        <v>88</v>
      </c>
      <c r="F22" t="s">
        <v>99</v>
      </c>
    </row>
    <row r="23" spans="1:6" ht="12.75">
      <c r="A23" s="82">
        <v>22</v>
      </c>
      <c r="B23" s="82" t="str">
        <f t="shared" si="0"/>
        <v>34/2020</v>
      </c>
      <c r="C23" t="s">
        <v>100</v>
      </c>
      <c r="D23" t="s">
        <v>31</v>
      </c>
      <c r="E23" t="s">
        <v>101</v>
      </c>
      <c r="F23" t="s">
        <v>102</v>
      </c>
    </row>
    <row r="24" spans="1:6" ht="12.75">
      <c r="A24" s="82">
        <v>23</v>
      </c>
      <c r="B24" s="82" t="str">
        <f t="shared" si="0"/>
        <v>57/2019</v>
      </c>
      <c r="C24" t="s">
        <v>103</v>
      </c>
      <c r="D24" t="s">
        <v>104</v>
      </c>
      <c r="E24" t="s">
        <v>105</v>
      </c>
      <c r="F24" t="s">
        <v>106</v>
      </c>
    </row>
    <row r="25" spans="1:6" ht="12.75">
      <c r="A25" s="82">
        <v>24</v>
      </c>
      <c r="B25" s="82" t="str">
        <f t="shared" si="0"/>
        <v>62/2019</v>
      </c>
      <c r="C25" t="s">
        <v>107</v>
      </c>
      <c r="D25" t="s">
        <v>104</v>
      </c>
      <c r="E25" t="s">
        <v>108</v>
      </c>
      <c r="F25" t="s">
        <v>109</v>
      </c>
    </row>
    <row r="26" spans="1:6" ht="12.75">
      <c r="A26" s="82">
        <v>25</v>
      </c>
      <c r="B26" s="82" t="str">
        <f t="shared" si="0"/>
        <v>54/2018</v>
      </c>
      <c r="C26" t="s">
        <v>110</v>
      </c>
      <c r="D26" t="s">
        <v>111</v>
      </c>
      <c r="E26" t="s">
        <v>112</v>
      </c>
      <c r="F26" t="s">
        <v>113</v>
      </c>
    </row>
    <row r="27" spans="1:2" ht="12.75">
      <c r="A27" s="82"/>
      <c r="B27" s="82"/>
    </row>
    <row r="28" spans="1:2" ht="12.75">
      <c r="A28" s="82"/>
      <c r="B28" s="82"/>
    </row>
    <row r="29" spans="1:2" ht="12.75">
      <c r="A29" s="82"/>
      <c r="B29" s="82"/>
    </row>
    <row r="30" spans="1:2" ht="12.75">
      <c r="A30" s="82"/>
      <c r="B30" s="82"/>
    </row>
    <row r="31" spans="1:2" ht="12.75">
      <c r="A31" s="82"/>
      <c r="B31" s="82"/>
    </row>
    <row r="32" spans="1:2" ht="12.75">
      <c r="A32" s="82"/>
      <c r="B32" s="82"/>
    </row>
    <row r="33" spans="1:2" ht="12.75">
      <c r="A33" s="82"/>
      <c r="B33" s="82"/>
    </row>
    <row r="34" spans="1:2" ht="12.75">
      <c r="A34" s="82"/>
      <c r="B34" s="82"/>
    </row>
    <row r="35" spans="1:2" ht="12.75">
      <c r="A35" s="82"/>
      <c r="B35" s="82"/>
    </row>
    <row r="36" spans="1:2" ht="12.75">
      <c r="A36" s="82"/>
      <c r="B36" s="82"/>
    </row>
    <row r="37" spans="1:2" ht="12.75">
      <c r="A37" s="82"/>
      <c r="B37" s="82"/>
    </row>
    <row r="38" spans="1:2" ht="12.75">
      <c r="A38" s="82"/>
      <c r="B38" s="82"/>
    </row>
    <row r="39" spans="1:2" ht="12.75">
      <c r="A39" s="82"/>
      <c r="B39" s="82"/>
    </row>
    <row r="40" spans="1:2" ht="12.75">
      <c r="A40" s="82"/>
      <c r="B40" s="82"/>
    </row>
    <row r="41" spans="1:2" ht="12.75">
      <c r="A41" s="82"/>
      <c r="B41" s="82"/>
    </row>
    <row r="42" spans="1:2" ht="12.75">
      <c r="A42" s="82"/>
      <c r="B42" s="82"/>
    </row>
    <row r="43" spans="1:2" ht="12.75">
      <c r="A43" s="82"/>
      <c r="B43" s="82"/>
    </row>
    <row r="44" spans="1:2" ht="12.75">
      <c r="A44" s="82"/>
      <c r="B44" s="82"/>
    </row>
    <row r="45" spans="1:2" ht="12.75">
      <c r="A45" s="82"/>
      <c r="B45" s="82"/>
    </row>
    <row r="46" spans="1:2" ht="12.75">
      <c r="A46" s="82"/>
      <c r="B46" s="82"/>
    </row>
    <row r="47" spans="1:2" ht="12.75">
      <c r="A47" s="82"/>
      <c r="B47" s="82"/>
    </row>
    <row r="48" spans="1:2" ht="12.75">
      <c r="A48" s="82"/>
      <c r="B48" s="82"/>
    </row>
    <row r="49" spans="1:2" ht="12.75">
      <c r="A49" s="82"/>
      <c r="B49" s="82"/>
    </row>
    <row r="50" spans="1:2" ht="12.75">
      <c r="A50" s="82"/>
      <c r="B50" s="82"/>
    </row>
    <row r="51" spans="1:2" ht="12.75">
      <c r="A51" s="82"/>
      <c r="B51" s="82"/>
    </row>
    <row r="52" spans="1:2" ht="12.75">
      <c r="A52" s="82"/>
      <c r="B52" s="82"/>
    </row>
    <row r="53" spans="1:2" ht="12.75">
      <c r="A53" s="82"/>
      <c r="B53" s="82"/>
    </row>
    <row r="54" spans="1:2" ht="12.75">
      <c r="A54" s="82"/>
      <c r="B54" s="82"/>
    </row>
    <row r="55" spans="1:2" ht="12.75">
      <c r="A55" s="82"/>
      <c r="B55" s="82"/>
    </row>
    <row r="56" spans="1:2" ht="12.75">
      <c r="A56" s="82"/>
      <c r="B56" s="82"/>
    </row>
    <row r="57" spans="1:2" ht="12.75">
      <c r="A57" s="82"/>
      <c r="B57" s="82"/>
    </row>
    <row r="58" spans="1:2" ht="12.75">
      <c r="A58" s="82"/>
      <c r="B58" s="82"/>
    </row>
    <row r="59" spans="1:2" ht="12.75">
      <c r="A59" s="82"/>
      <c r="B59" s="82"/>
    </row>
    <row r="60" spans="1:2" ht="12.75">
      <c r="A60" s="82"/>
      <c r="B60" s="82"/>
    </row>
    <row r="61" spans="1:2" ht="12.75">
      <c r="A61" s="82"/>
      <c r="B61" s="82"/>
    </row>
    <row r="62" spans="1:2" ht="12.75">
      <c r="A62" s="82"/>
      <c r="B62" s="82"/>
    </row>
    <row r="63" spans="1:2" ht="12.75">
      <c r="A63" s="82"/>
      <c r="B63" s="82"/>
    </row>
    <row r="64" spans="1:2" ht="12.75">
      <c r="A64" s="82"/>
      <c r="B64" s="82"/>
    </row>
    <row r="65" spans="1:2" ht="12.75">
      <c r="A65" s="82"/>
      <c r="B65" s="82"/>
    </row>
    <row r="66" spans="1:2" ht="12.75">
      <c r="A66" s="82"/>
      <c r="B66" s="82"/>
    </row>
    <row r="67" spans="1:2" ht="12.75">
      <c r="A67" s="82"/>
      <c r="B67" s="82"/>
    </row>
    <row r="68" spans="1:2" ht="12.75">
      <c r="A68" s="82"/>
      <c r="B68" s="82"/>
    </row>
    <row r="69" spans="1:2" ht="12.75">
      <c r="A69" s="82"/>
      <c r="B69" s="82"/>
    </row>
    <row r="70" spans="1:2" ht="12.75">
      <c r="A70" s="82"/>
      <c r="B70" s="82"/>
    </row>
    <row r="71" spans="1:2" ht="12.75">
      <c r="A71" s="82"/>
      <c r="B71" s="82"/>
    </row>
    <row r="72" spans="1:2" ht="12.75">
      <c r="A72" s="82"/>
      <c r="B72" s="82"/>
    </row>
    <row r="73" spans="1:2" ht="12.75">
      <c r="A73" s="82"/>
      <c r="B73" s="82"/>
    </row>
    <row r="74" spans="1:2" ht="12.75">
      <c r="A74" s="82"/>
      <c r="B74" s="82"/>
    </row>
    <row r="75" spans="1:2" ht="12.75">
      <c r="A75" s="82"/>
      <c r="B75" s="82"/>
    </row>
    <row r="76" spans="1:2" ht="12.75">
      <c r="A76" s="82"/>
      <c r="B76" s="82"/>
    </row>
    <row r="77" spans="1:2" ht="12.75">
      <c r="A77" s="82"/>
      <c r="B77" s="82"/>
    </row>
    <row r="78" spans="1:2" ht="12.75">
      <c r="A78" s="82"/>
      <c r="B78" s="82"/>
    </row>
    <row r="79" spans="1:2" ht="12.75">
      <c r="A79" s="82"/>
      <c r="B79" s="82"/>
    </row>
    <row r="80" spans="1:2" ht="12.75">
      <c r="A80" s="82"/>
      <c r="B80" s="82"/>
    </row>
    <row r="81" spans="1:2" ht="12.75">
      <c r="A81" s="82"/>
      <c r="B81" s="82"/>
    </row>
    <row r="82" spans="1:2" ht="12.75">
      <c r="A82" s="82"/>
      <c r="B82" s="82"/>
    </row>
    <row r="83" spans="1:2" ht="12.75">
      <c r="A83" s="82"/>
      <c r="B83" s="82"/>
    </row>
    <row r="84" spans="1:2" ht="12.75">
      <c r="A84" s="82"/>
      <c r="B84" s="82"/>
    </row>
    <row r="85" spans="1:2" ht="12.75">
      <c r="A85" s="82"/>
      <c r="B85" s="82"/>
    </row>
    <row r="86" spans="1:2" ht="12.75">
      <c r="A86" s="82"/>
      <c r="B86" s="82"/>
    </row>
    <row r="87" spans="1:5" ht="12.75">
      <c r="A87" s="82"/>
      <c r="B87" s="82"/>
      <c r="C87" s="82"/>
      <c r="D87" s="82"/>
      <c r="E87" s="82"/>
    </row>
    <row r="88" spans="1:5" ht="12.75">
      <c r="A88" s="82"/>
      <c r="B88" s="82"/>
      <c r="C88" s="82"/>
      <c r="D88" s="82"/>
      <c r="E88" s="82"/>
    </row>
    <row r="89" spans="1:5" ht="12.75">
      <c r="A89" s="82"/>
      <c r="B89" s="82"/>
      <c r="C89" s="82"/>
      <c r="D89" s="82"/>
      <c r="E89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2020-12-14T11:11:40Z</dcterms:modified>
  <cp:category/>
  <cp:version/>
  <cp:contentType/>
  <cp:contentStatus/>
</cp:coreProperties>
</file>