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<sst xmlns="http://schemas.openxmlformats.org/spreadsheetml/2006/main" count="110" uniqueCount="90">
  <si>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</si>
  <si>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</si>
  <si>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</si>
  <si>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</si>
  <si>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</si>
  <si>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</si>
  <si>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</si>
  <si>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</si>
  <si>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</si>
  <si>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</si>
  <si>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</si>
  <si>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</si>
  <si>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</si>
  <si>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</si>
  <si>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</si>
  <si>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Evidencioni</t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</si>
  <si>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</si>
  <si>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</si>
  <si>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</si>
  <si>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</si>
  <si>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</si>
  <si>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</si>
  <si>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</si>
  <si>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</si>
  <si>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t>Prezime i ime</t>
  </si>
  <si>
    <t>Vid</t>
  </si>
  <si>
    <t>ZBIR [100]</t>
  </si>
  <si>
    <t>Predmetni profesor</t>
  </si>
  <si>
    <t>Ukupno poena</t>
  </si>
  <si>
    <t xml:space="preserve">PREDMET: </t>
  </si>
  <si>
    <t>Prodekan za nastavu</t>
  </si>
  <si>
    <t>11</t>
  </si>
  <si>
    <t>3</t>
  </si>
  <si>
    <t>4</t>
  </si>
  <si>
    <t>5</t>
  </si>
  <si>
    <t>8</t>
  </si>
  <si>
    <t>Stefan</t>
  </si>
  <si>
    <t>12</t>
  </si>
  <si>
    <t>Milena</t>
  </si>
  <si>
    <t>10</t>
  </si>
  <si>
    <t>1</t>
  </si>
  <si>
    <t>2</t>
  </si>
  <si>
    <t>6</t>
  </si>
  <si>
    <t>7</t>
  </si>
  <si>
    <t>9</t>
  </si>
  <si>
    <t>13</t>
  </si>
  <si>
    <t>14</t>
  </si>
  <si>
    <t>SEMINARSKI RAD [40]</t>
  </si>
  <si>
    <t>ISPIT [30]</t>
  </si>
  <si>
    <t>POP_ISPIT [30]</t>
  </si>
  <si>
    <t>KOL [30]</t>
  </si>
  <si>
    <t>POP_KOL [30]</t>
  </si>
  <si>
    <t>Elektroenergetski sistemi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</si>
  <si>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Elektroenergetski kablovi</t>
    </r>
  </si>
  <si>
    <t>Master</t>
  </si>
  <si>
    <t>STUDIJE: Master</t>
  </si>
  <si>
    <t>Elektroenergetski kablovi</t>
  </si>
  <si>
    <t xml:space="preserve">Broj ECTS kredita: </t>
  </si>
  <si>
    <t>NASTAVNIK: Prof. dr Snežana Vujošević</t>
  </si>
  <si>
    <t>STUDIJSKI PROGRAM: Elektoenergetski sistemi</t>
  </si>
  <si>
    <t>SEMINARSKI RAD</t>
  </si>
  <si>
    <t>2021</t>
  </si>
  <si>
    <t>Jelena</t>
  </si>
  <si>
    <t>Samardžić</t>
  </si>
  <si>
    <t>Maksim</t>
  </si>
  <si>
    <t>Kontić</t>
  </si>
  <si>
    <t>Dragana</t>
  </si>
  <si>
    <t>Giljača</t>
  </si>
  <si>
    <t>Hilmo</t>
  </si>
  <si>
    <t>Čindrak</t>
  </si>
  <si>
    <t>Milisav</t>
  </si>
  <si>
    <t>Minić</t>
  </si>
  <si>
    <t>Aleksandra</t>
  </si>
  <si>
    <t>Zeković</t>
  </si>
  <si>
    <t>Sinđić</t>
  </si>
  <si>
    <t>Luka</t>
  </si>
  <si>
    <t>Manojlović</t>
  </si>
  <si>
    <t>Bojan</t>
  </si>
  <si>
    <t>Jovanović</t>
  </si>
  <si>
    <t>Bošković</t>
  </si>
  <si>
    <t>Božo</t>
  </si>
  <si>
    <t>Tasovac</t>
  </si>
  <si>
    <t>Aleksandar</t>
  </si>
  <si>
    <t>Savić</t>
  </si>
  <si>
    <t>Papović</t>
  </si>
  <si>
    <t>Danilo</t>
  </si>
  <si>
    <t>Živković</t>
  </si>
  <si>
    <t>31</t>
  </si>
  <si>
    <t>Vuko</t>
  </si>
  <si>
    <t>Popović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</si>
</sst>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13" fontId="0" fillId="0" borderId="12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9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213" fontId="0" fillId="0" borderId="0" xfId="0" applyNumberFormat="1" applyFont="1" applyFill="1" applyBorder="1" applyAlignment="1">
      <alignment horizontal="center"/>
    </xf>
    <xf numFmtId="0" fontId="20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213" fontId="60" fillId="0" borderId="12" xfId="0" applyNumberFormat="1" applyFont="1" applyFill="1" applyBorder="1" applyAlignment="1">
      <alignment horizontal="center"/>
    </xf>
    <xf numFmtId="0" fontId="60" fillId="0" borderId="12" xfId="0" applyFont="1" applyBorder="1" applyAlignment="1">
      <alignment horizontal="center"/>
    </xf>
    <xf numFmtId="213" fontId="61" fillId="0" borderId="12" xfId="0" applyNumberFormat="1" applyFont="1" applyBorder="1" applyAlignment="1">
      <alignment horizontal="center"/>
    </xf>
    <xf numFmtId="0" fontId="8" fillId="0" borderId="17" xfId="0" applyFont="1" applyBorder="1" applyAlignment="1">
      <alignment vertical="center"/>
    </xf>
    <xf numFmtId="0" fontId="9" fillId="0" borderId="28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/>
    </xf>
    <xf numFmtId="0" fontId="9" fillId="0" borderId="29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9" fillId="0" borderId="23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3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1" fillId="0" borderId="34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29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0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16" sqref="F16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12.8515625" style="15" customWidth="1"/>
    <col min="5" max="5" width="13.57421875" style="0" customWidth="1"/>
    <col min="6" max="6" width="11.28125" style="0" customWidth="1"/>
    <col min="7" max="7" width="22.7109375" style="0" customWidth="1"/>
    <col min="8" max="8" width="14.00390625" style="0" customWidth="1"/>
    <col min="9" max="9" width="14.8515625" style="0" customWidth="1"/>
    <col min="10" max="10" width="11.421875" style="0" customWidth="1"/>
    <col min="11" max="12" width="8.8515625" style="0" customWidth="1"/>
    <col min="13" max="13" width="12.00390625" style="0" customWidth="1"/>
    <col min="14" max="14" width="14.57421875" style="0" customWidth="1"/>
    <col min="15" max="15" width="7.421875" style="0" customWidth="1"/>
    <col min="16" max="16" width="12.140625" style="0" customWidth="1"/>
    <col min="17" max="17" width="7.8515625" style="0" customWidth="1"/>
    <col min="18" max="18" width="13.00390625" style="0" customWidth="1"/>
    <col min="19" max="19" width="12.421875" style="0" customWidth="1"/>
    <col min="20" max="20" width="12.00390625" style="0" customWidth="1"/>
  </cols>
  <sheetData>
    <row r="1" spans="1:21" ht="13.5" thickBot="1">
      <c r="A1" s="99" t="s">
        <v>16</v>
      </c>
      <c r="B1" s="100" t="s">
        <v>0</v>
      </c>
      <c r="C1" s="99" t="s">
        <v>12</v>
      </c>
      <c r="D1" s="99" t="s">
        <v>50</v>
      </c>
      <c r="E1" s="99" t="s">
        <v>51</v>
      </c>
      <c r="F1" s="99" t="s">
        <v>50</v>
      </c>
      <c r="G1" s="99" t="s">
        <v>47</v>
      </c>
      <c r="H1" s="99" t="s">
        <v>48</v>
      </c>
      <c r="I1" s="99" t="s">
        <v>49</v>
      </c>
      <c r="J1" s="99" t="s">
        <v>26</v>
      </c>
      <c r="K1" s="99" t="s">
        <v>19</v>
      </c>
      <c r="L1" s="87"/>
      <c r="M1" s="30"/>
      <c r="N1" s="25"/>
      <c r="O1" s="25"/>
      <c r="P1" s="25"/>
      <c r="Q1" s="87"/>
      <c r="R1" s="30"/>
      <c r="S1" s="25"/>
      <c r="T1" s="25"/>
      <c r="U1" s="25"/>
    </row>
    <row r="2" spans="1:21" ht="12.75">
      <c r="A2" s="73">
        <v>1</v>
      </c>
      <c r="B2" s="116" t="str">
        <f>Sheet1!A2&amp;"/"&amp;Sheet1!B2</f>
        <v>1/2021</v>
      </c>
      <c r="C2" s="116" t="str">
        <f>Sheet1!C2&amp;" "&amp;Sheet1!D2</f>
        <v>Jelena Samardžić</v>
      </c>
      <c r="D2" s="95">
        <v>23</v>
      </c>
      <c r="E2" s="73"/>
      <c r="F2" s="73">
        <f aca="true" t="shared" si="0" ref="F2:F16">IF(E2,E2,D2)</f>
        <v>23</v>
      </c>
      <c r="G2" s="73"/>
      <c r="H2" s="96"/>
      <c r="I2" s="97"/>
      <c r="J2" s="97">
        <f>F2+G2+IF(I2,I2,H2)</f>
        <v>23</v>
      </c>
      <c r="K2" s="98" t="str">
        <f>IF(J2&gt;=90,"A",IF(J2&gt;=80,"B",IF(J2&gt;=70,"C",IF(J2&gt;=60,"D",IF(J2&gt;=50,"E","F")))))</f>
        <v>F</v>
      </c>
      <c r="L2" s="24"/>
      <c r="M2" s="87"/>
      <c r="N2" s="87"/>
      <c r="O2" s="90"/>
      <c r="P2" s="24"/>
      <c r="Q2" s="24"/>
      <c r="R2" s="87"/>
      <c r="S2" s="87"/>
      <c r="T2" s="90"/>
      <c r="U2" s="25"/>
    </row>
    <row r="3" spans="1:21" ht="12.75">
      <c r="A3" s="68">
        <f>A2+1</f>
        <v>2</v>
      </c>
      <c r="B3" s="116" t="str">
        <f>Sheet1!A3&amp;"/"&amp;Sheet1!B3</f>
        <v>2/2021</v>
      </c>
      <c r="C3" s="116" t="str">
        <f>Sheet1!C3&amp;" "&amp;Sheet1!D3</f>
        <v>Maksim Kontić</v>
      </c>
      <c r="D3" s="23">
        <v>27</v>
      </c>
      <c r="E3" s="68"/>
      <c r="F3" s="73">
        <f t="shared" si="0"/>
        <v>27</v>
      </c>
      <c r="G3" s="73"/>
      <c r="H3" s="71"/>
      <c r="I3" s="71"/>
      <c r="J3" s="97">
        <f aca="true" t="shared" si="1" ref="J3:J16">F3+G3+IF(I3,I3,H3)</f>
        <v>27</v>
      </c>
      <c r="K3" s="98" t="str">
        <f aca="true" t="shared" si="2" ref="K3:K16">IF(J3&gt;=90,"A",IF(J3&gt;=80,"B",IF(J3&gt;=70,"C",IF(J3&gt;=60,"D",IF(J3&gt;=50,"E","F")))))</f>
        <v>F</v>
      </c>
      <c r="L3" s="24"/>
      <c r="M3" s="30"/>
      <c r="N3" s="91"/>
      <c r="O3" s="24"/>
      <c r="P3" s="24"/>
      <c r="Q3" s="24"/>
      <c r="R3" s="30"/>
      <c r="S3" s="91"/>
      <c r="T3" s="24"/>
      <c r="U3" s="25"/>
    </row>
    <row r="4" spans="1:21" ht="12.75">
      <c r="A4" s="68">
        <f aca="true" t="shared" si="3" ref="A4:A16">A3+1</f>
        <v>3</v>
      </c>
      <c r="B4" s="116" t="str">
        <f>Sheet1!A4&amp;"/"&amp;Sheet1!B4</f>
        <v>3/2021</v>
      </c>
      <c r="C4" s="116" t="str">
        <f>Sheet1!C4&amp;" "&amp;Sheet1!D4</f>
        <v>Dragana Giljača</v>
      </c>
      <c r="D4" s="23">
        <v>23.5</v>
      </c>
      <c r="E4" s="68"/>
      <c r="F4" s="73">
        <f t="shared" si="0"/>
        <v>23.5</v>
      </c>
      <c r="G4" s="73"/>
      <c r="H4" s="71"/>
      <c r="I4" s="71"/>
      <c r="J4" s="97">
        <f t="shared" si="1"/>
        <v>23.5</v>
      </c>
      <c r="K4" s="98" t="str">
        <f t="shared" si="2"/>
        <v>F</v>
      </c>
      <c r="L4" s="24"/>
      <c r="M4" s="30"/>
      <c r="N4" s="92"/>
      <c r="O4" s="92"/>
      <c r="P4" s="24"/>
      <c r="Q4" s="29"/>
      <c r="R4" s="30"/>
      <c r="S4" s="24"/>
      <c r="T4" s="92"/>
      <c r="U4" s="25"/>
    </row>
    <row r="5" spans="1:21" ht="12.75">
      <c r="A5" s="68">
        <f t="shared" si="3"/>
        <v>4</v>
      </c>
      <c r="B5" s="116" t="str">
        <f>Sheet1!A5&amp;"/"&amp;Sheet1!B5</f>
        <v>4/2021</v>
      </c>
      <c r="C5" s="116" t="str">
        <f>Sheet1!C5&amp;" "&amp;Sheet1!D5</f>
        <v>Hilmo Čindrak</v>
      </c>
      <c r="D5" s="23">
        <v>23.5</v>
      </c>
      <c r="E5" s="68"/>
      <c r="F5" s="73">
        <f t="shared" si="0"/>
        <v>23.5</v>
      </c>
      <c r="G5" s="73"/>
      <c r="H5" s="71"/>
      <c r="I5" s="127"/>
      <c r="J5" s="97">
        <f t="shared" si="1"/>
        <v>23.5</v>
      </c>
      <c r="K5" s="98" t="str">
        <f t="shared" si="2"/>
        <v>F</v>
      </c>
      <c r="L5" s="24"/>
      <c r="M5" s="30"/>
      <c r="N5" s="91"/>
      <c r="O5" s="92"/>
      <c r="P5" s="24"/>
      <c r="Q5" s="29"/>
      <c r="R5" s="30"/>
      <c r="S5" s="24"/>
      <c r="T5" s="92"/>
      <c r="U5" s="25"/>
    </row>
    <row r="6" spans="1:21" ht="12.75">
      <c r="A6" s="68">
        <f t="shared" si="3"/>
        <v>5</v>
      </c>
      <c r="B6" s="116" t="str">
        <f>Sheet1!A6&amp;"/"&amp;Sheet1!B6</f>
        <v>5/2021</v>
      </c>
      <c r="C6" s="116" t="str">
        <f>Sheet1!C6&amp;" "&amp;Sheet1!D6</f>
        <v>Milisav Minić</v>
      </c>
      <c r="D6" s="23">
        <v>17</v>
      </c>
      <c r="E6" s="68"/>
      <c r="F6" s="73">
        <f t="shared" si="0"/>
        <v>17</v>
      </c>
      <c r="G6" s="73"/>
      <c r="H6" s="71"/>
      <c r="I6" s="32"/>
      <c r="J6" s="97">
        <f t="shared" si="1"/>
        <v>17</v>
      </c>
      <c r="K6" s="98" t="str">
        <f t="shared" si="2"/>
        <v>F</v>
      </c>
      <c r="L6" s="24"/>
      <c r="M6" s="30"/>
      <c r="N6" s="92"/>
      <c r="O6" s="92"/>
      <c r="P6" s="24"/>
      <c r="Q6" s="24"/>
      <c r="R6" s="30"/>
      <c r="S6" s="24"/>
      <c r="T6" s="92"/>
      <c r="U6" s="25"/>
    </row>
    <row r="7" spans="1:21" ht="12.75">
      <c r="A7" s="68">
        <f t="shared" si="3"/>
        <v>6</v>
      </c>
      <c r="B7" s="116" t="str">
        <f>Sheet1!A7&amp;"/"&amp;Sheet1!B7</f>
        <v>6/2021</v>
      </c>
      <c r="C7" s="116" t="str">
        <f>Sheet1!C7&amp;" "&amp;Sheet1!D7</f>
        <v>Aleksandra Zeković</v>
      </c>
      <c r="D7" s="31">
        <v>26</v>
      </c>
      <c r="E7" s="68"/>
      <c r="F7" s="73">
        <f t="shared" si="0"/>
        <v>26</v>
      </c>
      <c r="G7" s="73"/>
      <c r="H7" s="71"/>
      <c r="I7" s="71"/>
      <c r="J7" s="97">
        <f t="shared" si="1"/>
        <v>26</v>
      </c>
      <c r="K7" s="98" t="str">
        <f t="shared" si="2"/>
        <v>F</v>
      </c>
      <c r="L7" s="24"/>
      <c r="M7" s="24"/>
      <c r="N7" s="24"/>
      <c r="O7" s="24"/>
      <c r="P7" s="24"/>
      <c r="Q7" s="24"/>
      <c r="R7" s="29"/>
      <c r="S7" s="24"/>
      <c r="T7" s="25"/>
      <c r="U7" s="25"/>
    </row>
    <row r="8" spans="1:21" ht="12.75">
      <c r="A8" s="68">
        <f t="shared" si="3"/>
        <v>7</v>
      </c>
      <c r="B8" s="116" t="str">
        <f>Sheet1!A8&amp;"/"&amp;Sheet1!B8</f>
        <v>7/2021</v>
      </c>
      <c r="C8" s="116" t="str">
        <f>Sheet1!C8&amp;" "&amp;Sheet1!D8</f>
        <v>Stefan Sinđić</v>
      </c>
      <c r="D8" s="23">
        <v>27</v>
      </c>
      <c r="E8" s="68"/>
      <c r="F8" s="73">
        <f t="shared" si="0"/>
        <v>27</v>
      </c>
      <c r="G8" s="73"/>
      <c r="H8" s="71"/>
      <c r="I8" s="71"/>
      <c r="J8" s="97">
        <f t="shared" si="1"/>
        <v>27</v>
      </c>
      <c r="K8" s="98" t="str">
        <f t="shared" si="2"/>
        <v>F</v>
      </c>
      <c r="L8" s="24"/>
      <c r="M8" s="24"/>
      <c r="N8" s="24"/>
      <c r="O8" s="24"/>
      <c r="P8" s="24"/>
      <c r="Q8" s="24"/>
      <c r="R8" s="29"/>
      <c r="S8" s="24"/>
      <c r="T8" s="25"/>
      <c r="U8" s="25"/>
    </row>
    <row r="9" spans="1:21" ht="12.75">
      <c r="A9" s="68">
        <f t="shared" si="3"/>
        <v>8</v>
      </c>
      <c r="B9" s="116" t="str">
        <f>Sheet1!A9&amp;"/"&amp;Sheet1!B9</f>
        <v>8/2021</v>
      </c>
      <c r="C9" s="116" t="str">
        <f>Sheet1!C9&amp;" "&amp;Sheet1!D9</f>
        <v>Luka Manojlović</v>
      </c>
      <c r="D9" s="23">
        <v>27</v>
      </c>
      <c r="E9" s="68"/>
      <c r="F9" s="73">
        <f t="shared" si="0"/>
        <v>27</v>
      </c>
      <c r="G9" s="73"/>
      <c r="H9" s="32"/>
      <c r="I9" s="71"/>
      <c r="J9" s="97">
        <f t="shared" si="1"/>
        <v>27</v>
      </c>
      <c r="K9" s="98" t="str">
        <f t="shared" si="2"/>
        <v>F</v>
      </c>
      <c r="L9" s="24"/>
      <c r="M9" s="79"/>
      <c r="N9" s="24"/>
      <c r="O9" s="24"/>
      <c r="P9" s="24"/>
      <c r="Q9" s="24"/>
      <c r="R9" s="29"/>
      <c r="S9" s="24"/>
      <c r="T9" s="25"/>
      <c r="U9" s="25"/>
    </row>
    <row r="10" spans="1:21" ht="12.75">
      <c r="A10" s="68">
        <f t="shared" si="3"/>
        <v>9</v>
      </c>
      <c r="B10" s="116" t="str">
        <f>Sheet1!A10&amp;"/"&amp;Sheet1!B10</f>
        <v>9/2021</v>
      </c>
      <c r="C10" s="116" t="str">
        <f>Sheet1!C10&amp;" "&amp;Sheet1!D10</f>
        <v>Bojan Jovanović</v>
      </c>
      <c r="D10" s="23">
        <v>23</v>
      </c>
      <c r="E10" s="68"/>
      <c r="F10" s="73">
        <f t="shared" si="0"/>
        <v>23</v>
      </c>
      <c r="G10" s="73"/>
      <c r="H10" s="71"/>
      <c r="I10" s="125"/>
      <c r="J10" s="97">
        <f t="shared" si="1"/>
        <v>23</v>
      </c>
      <c r="K10" s="98" t="str">
        <f t="shared" si="2"/>
        <v>F</v>
      </c>
      <c r="L10" s="24"/>
      <c r="M10" s="87"/>
      <c r="N10" s="87"/>
      <c r="O10" s="90"/>
      <c r="P10" s="24"/>
      <c r="Q10" s="24"/>
      <c r="R10" s="29"/>
      <c r="S10" s="81"/>
      <c r="T10" s="25"/>
      <c r="U10" s="25"/>
    </row>
    <row r="11" spans="1:21" ht="12.75">
      <c r="A11" s="68">
        <f t="shared" si="3"/>
        <v>10</v>
      </c>
      <c r="B11" s="116" t="str">
        <f>Sheet1!A11&amp;"/"&amp;Sheet1!B11</f>
        <v>10/2021</v>
      </c>
      <c r="C11" s="116" t="str">
        <f>Sheet1!C11&amp;" "&amp;Sheet1!D11</f>
        <v>Milena Bošković</v>
      </c>
      <c r="D11" s="31">
        <v>23</v>
      </c>
      <c r="E11" s="126"/>
      <c r="F11" s="73">
        <f t="shared" si="0"/>
        <v>23</v>
      </c>
      <c r="G11" s="73"/>
      <c r="H11" s="32"/>
      <c r="I11" s="71"/>
      <c r="J11" s="97">
        <f t="shared" si="1"/>
        <v>23</v>
      </c>
      <c r="K11" s="98" t="str">
        <f t="shared" si="2"/>
        <v>F</v>
      </c>
      <c r="L11" s="24"/>
      <c r="M11" s="30"/>
      <c r="N11" s="29"/>
      <c r="O11" s="24"/>
      <c r="P11" s="24"/>
      <c r="Q11" s="29"/>
      <c r="R11" s="29"/>
      <c r="S11" s="81"/>
      <c r="T11" s="25"/>
      <c r="U11" s="25"/>
    </row>
    <row r="12" spans="1:21" ht="12.75">
      <c r="A12" s="68">
        <f t="shared" si="3"/>
        <v>11</v>
      </c>
      <c r="B12" s="116" t="str">
        <f>Sheet1!A12&amp;"/"&amp;Sheet1!B12</f>
        <v>11/2021</v>
      </c>
      <c r="C12" s="116" t="str">
        <f>Sheet1!C12&amp;" "&amp;Sheet1!D12</f>
        <v>Božo Tasovac</v>
      </c>
      <c r="D12" s="23">
        <v>29</v>
      </c>
      <c r="E12" s="68"/>
      <c r="F12" s="73">
        <f t="shared" si="0"/>
        <v>29</v>
      </c>
      <c r="G12" s="73"/>
      <c r="H12" s="71"/>
      <c r="I12" s="71"/>
      <c r="J12" s="97">
        <f t="shared" si="1"/>
        <v>29</v>
      </c>
      <c r="K12" s="98" t="str">
        <f t="shared" si="2"/>
        <v>F</v>
      </c>
      <c r="L12" s="24"/>
      <c r="M12" s="30"/>
      <c r="N12" s="24"/>
      <c r="O12" s="92"/>
      <c r="P12" s="24"/>
      <c r="Q12" s="24"/>
      <c r="R12" s="29"/>
      <c r="S12" s="81"/>
      <c r="T12" s="25"/>
      <c r="U12" s="25"/>
    </row>
    <row r="13" spans="1:21" ht="12.75">
      <c r="A13" s="68">
        <f t="shared" si="3"/>
        <v>12</v>
      </c>
      <c r="B13" s="116" t="str">
        <f>Sheet1!A13&amp;"/"&amp;Sheet1!B13</f>
        <v>12/2021</v>
      </c>
      <c r="C13" s="116" t="str">
        <f>Sheet1!C13&amp;" "&amp;Sheet1!D13</f>
        <v>Aleksandar Savić</v>
      </c>
      <c r="D13" s="23">
        <v>25</v>
      </c>
      <c r="E13" s="68"/>
      <c r="F13" s="73">
        <f t="shared" si="0"/>
        <v>25</v>
      </c>
      <c r="G13" s="73"/>
      <c r="H13" s="71"/>
      <c r="I13" s="71"/>
      <c r="J13" s="97">
        <f t="shared" si="1"/>
        <v>25</v>
      </c>
      <c r="K13" s="98" t="str">
        <f t="shared" si="2"/>
        <v>F</v>
      </c>
      <c r="L13" s="24"/>
      <c r="M13" s="30"/>
      <c r="N13" s="24"/>
      <c r="O13" s="92"/>
      <c r="P13" s="24"/>
      <c r="Q13" s="24"/>
      <c r="R13" s="29"/>
      <c r="S13" s="81"/>
      <c r="T13" s="29"/>
      <c r="U13" s="25"/>
    </row>
    <row r="14" spans="1:21" ht="12.75">
      <c r="A14" s="68">
        <f t="shared" si="3"/>
        <v>13</v>
      </c>
      <c r="B14" s="116" t="str">
        <f>Sheet1!A14&amp;"/"&amp;Sheet1!B14</f>
        <v>13/2021</v>
      </c>
      <c r="C14" s="116" t="str">
        <f>Sheet1!C14&amp;" "&amp;Sheet1!D14</f>
        <v>Jelena Papović</v>
      </c>
      <c r="D14" s="23">
        <v>27</v>
      </c>
      <c r="E14" s="68"/>
      <c r="F14" s="73">
        <f t="shared" si="0"/>
        <v>27</v>
      </c>
      <c r="G14" s="73"/>
      <c r="H14" s="71"/>
      <c r="I14" s="71"/>
      <c r="J14" s="97">
        <f t="shared" si="1"/>
        <v>27</v>
      </c>
      <c r="K14" s="98" t="str">
        <f t="shared" si="2"/>
        <v>F</v>
      </c>
      <c r="L14" s="24"/>
      <c r="M14" s="30"/>
      <c r="N14" s="24"/>
      <c r="O14" s="92"/>
      <c r="P14" s="24"/>
      <c r="Q14" s="24"/>
      <c r="R14" s="29"/>
      <c r="S14" s="81"/>
      <c r="T14" s="25"/>
      <c r="U14" s="25"/>
    </row>
    <row r="15" spans="1:21" ht="12.75">
      <c r="A15" s="68">
        <f t="shared" si="3"/>
        <v>14</v>
      </c>
      <c r="B15" s="116" t="str">
        <f>Sheet1!A15&amp;"/"&amp;Sheet1!B15</f>
        <v>14/2021</v>
      </c>
      <c r="C15" s="116" t="str">
        <f>Sheet1!C15&amp;" "&amp;Sheet1!D15</f>
        <v>Danilo Živković</v>
      </c>
      <c r="D15" s="23">
        <v>24</v>
      </c>
      <c r="E15" s="68"/>
      <c r="F15" s="73">
        <f t="shared" si="0"/>
        <v>24</v>
      </c>
      <c r="G15" s="73"/>
      <c r="H15" s="71"/>
      <c r="I15" s="71"/>
      <c r="J15" s="97">
        <f t="shared" si="1"/>
        <v>24</v>
      </c>
      <c r="K15" s="98" t="str">
        <f t="shared" si="2"/>
        <v>F</v>
      </c>
      <c r="L15" s="24"/>
      <c r="M15" s="24"/>
      <c r="N15" s="24"/>
      <c r="O15" s="24"/>
      <c r="P15" s="24"/>
      <c r="Q15" s="24"/>
      <c r="R15" s="29"/>
      <c r="S15" s="81"/>
      <c r="T15" s="25"/>
      <c r="U15" s="25"/>
    </row>
    <row r="16" spans="1:21" ht="12.75">
      <c r="A16" s="68">
        <f t="shared" si="3"/>
        <v>15</v>
      </c>
      <c r="B16" s="116" t="str">
        <f>Sheet1!A16&amp;"/"&amp;Sheet1!B16</f>
        <v>31/2021</v>
      </c>
      <c r="C16" s="116" t="str">
        <f>Sheet1!C16&amp;" "&amp;Sheet1!D16</f>
        <v>Vuko Popović</v>
      </c>
      <c r="D16" s="23"/>
      <c r="E16" s="68">
        <v>27</v>
      </c>
      <c r="F16" s="73">
        <f t="shared" si="0"/>
        <v>27</v>
      </c>
      <c r="G16" s="73"/>
      <c r="H16" s="71"/>
      <c r="I16" s="71"/>
      <c r="J16" s="97">
        <f t="shared" si="1"/>
        <v>27</v>
      </c>
      <c r="K16" s="98" t="str">
        <f t="shared" si="2"/>
        <v>F</v>
      </c>
      <c r="L16" s="24"/>
      <c r="M16" s="24"/>
      <c r="N16" s="24"/>
      <c r="O16" s="24"/>
      <c r="P16" s="24"/>
      <c r="Q16" s="24"/>
      <c r="R16" s="29"/>
      <c r="S16" s="81"/>
      <c r="T16" s="25"/>
      <c r="U16" s="25"/>
    </row>
    <row r="17" spans="1:21" ht="12.75">
      <c r="A17" s="88"/>
      <c r="B17" s="25"/>
      <c r="C17" s="25"/>
      <c r="D17" s="28"/>
      <c r="E17" s="88"/>
      <c r="F17" s="88"/>
      <c r="G17" s="88"/>
      <c r="H17" s="120"/>
      <c r="I17" s="82"/>
      <c r="J17" s="82"/>
      <c r="K17" s="89"/>
      <c r="L17" s="24"/>
      <c r="M17" s="27"/>
      <c r="N17" s="27"/>
      <c r="O17" s="27"/>
      <c r="P17" s="27"/>
      <c r="Q17" s="24"/>
      <c r="R17" s="28"/>
      <c r="S17" s="27"/>
      <c r="T17" s="28"/>
      <c r="U17" s="16"/>
    </row>
    <row r="18" spans="1:21" ht="12.75">
      <c r="A18" s="88"/>
      <c r="B18" s="25"/>
      <c r="C18" s="25"/>
      <c r="D18" s="28"/>
      <c r="E18" s="88"/>
      <c r="F18" s="88"/>
      <c r="G18" s="88"/>
      <c r="H18" s="82"/>
      <c r="I18" s="82"/>
      <c r="J18" s="82"/>
      <c r="K18" s="89"/>
      <c r="L18" s="24"/>
      <c r="M18" s="27"/>
      <c r="N18" s="27"/>
      <c r="O18" s="27"/>
      <c r="P18" s="27"/>
      <c r="Q18" s="24"/>
      <c r="R18" s="28"/>
      <c r="S18" s="27"/>
      <c r="T18" s="28"/>
      <c r="U18" s="16"/>
    </row>
    <row r="19" spans="1:23" ht="15.75">
      <c r="A19" s="88"/>
      <c r="B19" s="94"/>
      <c r="C19" s="94"/>
      <c r="D19" s="88"/>
      <c r="E19" s="72"/>
      <c r="F19" s="72"/>
      <c r="G19" s="72"/>
      <c r="H19" s="88"/>
      <c r="I19" s="93"/>
      <c r="J19" s="72"/>
      <c r="K19" s="82"/>
      <c r="L19" s="89"/>
      <c r="M19" s="83"/>
      <c r="N19" s="16"/>
      <c r="O19" s="16"/>
      <c r="P19" s="16"/>
      <c r="Q19" s="16"/>
      <c r="R19" s="16"/>
      <c r="S19" s="67"/>
      <c r="T19" s="65"/>
      <c r="U19" s="66"/>
      <c r="V19" s="16"/>
      <c r="W19" s="16"/>
    </row>
    <row r="20" spans="1:23" ht="15.75">
      <c r="A20" s="88"/>
      <c r="B20" s="94"/>
      <c r="C20" s="94"/>
      <c r="D20" s="88"/>
      <c r="E20" s="72"/>
      <c r="F20" s="72"/>
      <c r="G20" s="72"/>
      <c r="H20" s="88"/>
      <c r="I20" s="93"/>
      <c r="J20" s="72"/>
      <c r="K20" s="82"/>
      <c r="L20" s="89"/>
      <c r="M20" s="83"/>
      <c r="N20" s="16"/>
      <c r="O20" s="16"/>
      <c r="P20" s="16"/>
      <c r="Q20" s="16"/>
      <c r="R20" s="16"/>
      <c r="S20" s="67"/>
      <c r="T20" s="65"/>
      <c r="U20" s="66"/>
      <c r="V20" s="16"/>
      <c r="W20" s="16"/>
    </row>
    <row r="21" spans="1:23" ht="15.75">
      <c r="A21" s="88"/>
      <c r="B21" s="94"/>
      <c r="C21" s="94"/>
      <c r="D21" s="88"/>
      <c r="E21" s="72"/>
      <c r="F21" s="72"/>
      <c r="G21" s="72"/>
      <c r="H21" s="88"/>
      <c r="I21" s="93"/>
      <c r="J21" s="72"/>
      <c r="K21" s="82"/>
      <c r="L21" s="89"/>
      <c r="M21" s="83"/>
      <c r="N21" s="16"/>
      <c r="O21" s="16"/>
      <c r="P21" s="16"/>
      <c r="Q21" s="16"/>
      <c r="R21" s="16"/>
      <c r="S21" s="67"/>
      <c r="T21" s="65"/>
      <c r="U21" s="66"/>
      <c r="V21" s="16"/>
      <c r="W21" s="16"/>
    </row>
    <row r="22" spans="1:23" ht="15.75">
      <c r="A22" s="88"/>
      <c r="B22" s="94"/>
      <c r="C22" s="94"/>
      <c r="D22" s="88"/>
      <c r="E22" s="72"/>
      <c r="F22" s="72"/>
      <c r="G22" s="72"/>
      <c r="H22" s="88"/>
      <c r="I22" s="93"/>
      <c r="J22" s="72"/>
      <c r="K22" s="82"/>
      <c r="L22" s="89"/>
      <c r="M22" s="80"/>
      <c r="N22" s="16"/>
      <c r="O22" s="16"/>
      <c r="P22" s="16"/>
      <c r="Q22" s="16"/>
      <c r="R22" s="16"/>
      <c r="S22" s="64"/>
      <c r="T22" s="65"/>
      <c r="U22" s="66"/>
      <c r="V22" s="16"/>
      <c r="W22" s="16"/>
    </row>
    <row r="23" spans="1:23" ht="15.75">
      <c r="A23" s="16"/>
      <c r="B23" s="84"/>
      <c r="C23" s="84"/>
      <c r="D23" s="27"/>
      <c r="E23" s="16"/>
      <c r="F23" s="16"/>
      <c r="G23" s="16"/>
      <c r="H23" s="16"/>
      <c r="I23" s="85"/>
      <c r="J23" s="16"/>
      <c r="K23" s="16"/>
      <c r="L23" s="16"/>
      <c r="M23" s="80"/>
      <c r="N23" s="16"/>
      <c r="O23" s="16"/>
      <c r="P23" s="16"/>
      <c r="Q23" s="16"/>
      <c r="R23" s="16"/>
      <c r="S23" s="67"/>
      <c r="T23" s="65"/>
      <c r="U23" s="66"/>
      <c r="V23" s="16"/>
      <c r="W23" s="16"/>
    </row>
    <row r="24" spans="1:23" ht="15.75">
      <c r="A24" s="16"/>
      <c r="B24" s="84"/>
      <c r="C24" s="84"/>
      <c r="D24" s="27"/>
      <c r="E24" s="16"/>
      <c r="F24" s="16"/>
      <c r="G24" s="16"/>
      <c r="H24" s="16"/>
      <c r="I24" s="86"/>
      <c r="J24" s="16"/>
      <c r="K24" s="16"/>
      <c r="L24" s="16"/>
      <c r="M24" s="80"/>
      <c r="N24" s="16"/>
      <c r="O24" s="16"/>
      <c r="P24" s="16"/>
      <c r="Q24" s="16"/>
      <c r="R24" s="16"/>
      <c r="S24" s="67"/>
      <c r="T24" s="65"/>
      <c r="U24" s="66"/>
      <c r="V24" s="16"/>
      <c r="W24" s="16"/>
    </row>
    <row r="25" spans="1:23" ht="15.75">
      <c r="A25" s="16"/>
      <c r="B25" s="84"/>
      <c r="C25" s="84"/>
      <c r="D25" s="27"/>
      <c r="E25" s="16"/>
      <c r="F25" s="16"/>
      <c r="G25" s="16"/>
      <c r="H25" s="16"/>
      <c r="I25" s="16"/>
      <c r="J25" s="16"/>
      <c r="K25" s="16"/>
      <c r="L25" s="16"/>
      <c r="M25" s="80"/>
      <c r="N25" s="16"/>
      <c r="O25" s="16"/>
      <c r="P25" s="16"/>
      <c r="Q25" s="16"/>
      <c r="R25" s="16"/>
      <c r="S25" s="67"/>
      <c r="T25" s="65"/>
      <c r="U25" s="66"/>
      <c r="V25" s="16"/>
      <c r="W25" s="16"/>
    </row>
    <row r="26" spans="1:23" ht="12.75">
      <c r="A26" s="16"/>
      <c r="B26" s="84"/>
      <c r="C26" s="84"/>
      <c r="D26" s="27"/>
      <c r="E26" s="16"/>
      <c r="F26" s="16"/>
      <c r="G26" s="16"/>
      <c r="H26" s="16"/>
      <c r="I26" s="16"/>
      <c r="J26" s="16"/>
      <c r="K26" s="16"/>
      <c r="L26" s="16"/>
      <c r="M26" s="80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3:23" ht="12.75">
      <c r="C27" s="1"/>
      <c r="M27" s="26"/>
      <c r="S27" s="16"/>
      <c r="T27" s="16"/>
      <c r="U27" s="16"/>
      <c r="V27" s="16"/>
      <c r="W27" s="16"/>
    </row>
    <row r="28" spans="3:23" ht="12.75">
      <c r="C28" s="1"/>
      <c r="M28" s="26"/>
      <c r="S28" s="16"/>
      <c r="T28" s="16"/>
      <c r="U28" s="16"/>
      <c r="V28" s="16"/>
      <c r="W28" s="16"/>
    </row>
    <row r="29" spans="3:23" ht="12.75">
      <c r="C29" s="1"/>
      <c r="M29" s="26"/>
      <c r="V29" s="16"/>
      <c r="W29" s="16"/>
    </row>
    <row r="30" spans="3:13" ht="12.75">
      <c r="C30" s="1"/>
      <c r="M30" s="26"/>
    </row>
    <row r="31" spans="3:13" ht="12.75">
      <c r="C31" s="1"/>
      <c r="M31" s="26"/>
    </row>
    <row r="32" spans="3:13" ht="12.75">
      <c r="C32" s="1"/>
      <c r="M32" s="26"/>
    </row>
    <row r="33" spans="3:13" ht="12.75">
      <c r="C33" s="1"/>
      <c r="M33" s="26"/>
    </row>
    <row r="34" spans="3:13" ht="12.75">
      <c r="C34" s="1"/>
      <c r="M34" s="26"/>
    </row>
    <row r="35" spans="3:13" ht="12.75">
      <c r="C35" s="1"/>
      <c r="M35" s="26"/>
    </row>
    <row r="36" spans="3:13" ht="12.75">
      <c r="C36" s="1"/>
      <c r="M36" s="26"/>
    </row>
    <row r="37" spans="3:13" ht="12.75">
      <c r="C37" s="1"/>
      <c r="M37" s="26"/>
    </row>
    <row r="38" spans="3:13" ht="12.75">
      <c r="C38" s="1"/>
      <c r="M38" s="26"/>
    </row>
    <row r="39" spans="3:13" ht="12.75">
      <c r="C39" s="1"/>
      <c r="M39" s="26"/>
    </row>
    <row r="40" spans="3:13" ht="12.75">
      <c r="C40" s="1"/>
      <c r="M40" s="26"/>
    </row>
    <row r="41" spans="3:13" ht="12.75">
      <c r="C41" s="1"/>
      <c r="M41" s="26"/>
    </row>
    <row r="42" spans="3:13" ht="12.75">
      <c r="C42" s="1"/>
      <c r="M42" s="26"/>
    </row>
    <row r="43" spans="3:13" ht="12.75">
      <c r="C43" s="1"/>
      <c r="M43" s="26"/>
    </row>
    <row r="44" spans="3:13" ht="12.75">
      <c r="C44" s="1"/>
      <c r="M44" s="26"/>
    </row>
    <row r="45" spans="3:13" ht="12.75">
      <c r="C45" s="1"/>
      <c r="M45" s="26"/>
    </row>
    <row r="46" spans="3:13" ht="12.75">
      <c r="C46" s="1"/>
      <c r="M46" s="26"/>
    </row>
    <row r="47" spans="3:13" ht="12.75">
      <c r="C47" s="1"/>
      <c r="M47" s="26"/>
    </row>
    <row r="48" spans="3:13" ht="12.75">
      <c r="C48" s="1"/>
      <c r="M48" s="26"/>
    </row>
    <row r="49" spans="3:13" ht="12.75">
      <c r="C49" s="1"/>
      <c r="M49" s="26"/>
    </row>
    <row r="50" spans="3:13" ht="12.75">
      <c r="C50" s="1"/>
      <c r="M50" s="26"/>
    </row>
    <row r="51" spans="3:13" ht="12.75">
      <c r="C51" s="1"/>
      <c r="M51" s="26"/>
    </row>
    <row r="52" spans="3:13" ht="12.75">
      <c r="C52" s="1"/>
      <c r="M52" s="26"/>
    </row>
    <row r="53" spans="3:13" ht="12.75">
      <c r="C53" s="1"/>
      <c r="M53" s="26"/>
    </row>
    <row r="54" spans="3:13" ht="12.75">
      <c r="C54" s="1"/>
      <c r="M54" s="26"/>
    </row>
    <row r="55" spans="3:13" ht="12.75">
      <c r="C55" s="1"/>
      <c r="M55" s="26"/>
    </row>
    <row r="56" spans="3:13" ht="12.75">
      <c r="C56" s="1"/>
      <c r="M56" s="26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27" sqref="B27"/>
    </sheetView>
  </sheetViews>
  <sheetFormatPr defaultColWidth="9.140625" defaultRowHeight="12.75"/>
  <cols>
    <col min="1" max="1" width="13.00390625" style="14" customWidth="1"/>
    <col min="2" max="2" width="22.28125" style="12" customWidth="1"/>
    <col min="3" max="3" width="12.57421875" style="12" customWidth="1"/>
    <col min="4" max="4" width="12.57421875" style="13" customWidth="1"/>
    <col min="5" max="5" width="21.140625" style="13" customWidth="1"/>
    <col min="6" max="6" width="17.7109375" style="13" customWidth="1"/>
    <col min="7" max="7" width="19.57421875" style="13" customWidth="1"/>
    <col min="8" max="8" width="13.57421875" style="13" customWidth="1"/>
    <col min="9" max="9" width="13.28125" style="12" customWidth="1"/>
    <col min="10" max="10" width="6.7109375" style="12" customWidth="1"/>
    <col min="11" max="16384" width="9.140625" style="12" customWidth="1"/>
  </cols>
  <sheetData>
    <row r="1" spans="1:11" ht="18.75" customHeight="1">
      <c r="A1" s="139" t="s">
        <v>1</v>
      </c>
      <c r="B1" s="140"/>
      <c r="C1" s="140"/>
      <c r="D1" s="140"/>
      <c r="E1" s="140"/>
      <c r="F1" s="140"/>
      <c r="G1" s="140"/>
      <c r="H1" s="131"/>
      <c r="I1" s="132"/>
      <c r="J1" s="18"/>
      <c r="K1" s="18"/>
    </row>
    <row r="2" spans="1:11" ht="15">
      <c r="A2" s="33" t="s">
        <v>2</v>
      </c>
      <c r="B2" s="18"/>
      <c r="C2" s="38" t="s">
        <v>52</v>
      </c>
      <c r="D2" s="17"/>
      <c r="E2" s="17"/>
      <c r="F2" s="34" t="s">
        <v>3</v>
      </c>
      <c r="G2" s="62" t="s">
        <v>54</v>
      </c>
      <c r="H2" s="104"/>
      <c r="I2" s="35"/>
      <c r="J2" s="18"/>
      <c r="K2" s="18"/>
    </row>
    <row r="3" spans="1:11" ht="15">
      <c r="A3" s="39" t="s">
        <v>53</v>
      </c>
      <c r="B3" s="61"/>
      <c r="C3" s="36"/>
      <c r="D3" s="17"/>
      <c r="E3" s="17"/>
      <c r="F3" s="17"/>
      <c r="G3" s="17"/>
      <c r="H3" s="18"/>
      <c r="I3" s="35"/>
      <c r="J3" s="18"/>
      <c r="K3" s="18"/>
    </row>
    <row r="4" spans="1:11" ht="12.75" customHeight="1" thickBot="1">
      <c r="A4" s="74"/>
      <c r="B4" s="75"/>
      <c r="C4" s="75"/>
      <c r="D4" s="76"/>
      <c r="E4" s="76"/>
      <c r="F4" s="76"/>
      <c r="G4" s="76"/>
      <c r="H4" s="75"/>
      <c r="I4" s="77"/>
      <c r="J4" s="18"/>
      <c r="K4" s="18"/>
    </row>
    <row r="5" spans="1:10" ht="26.25" customHeight="1" thickBot="1">
      <c r="A5" s="37" t="s">
        <v>15</v>
      </c>
      <c r="B5" s="19"/>
      <c r="C5" s="105" t="s">
        <v>23</v>
      </c>
      <c r="D5" s="106"/>
      <c r="E5" s="128"/>
      <c r="F5" s="106"/>
      <c r="G5" s="106"/>
      <c r="H5" s="135" t="s">
        <v>14</v>
      </c>
      <c r="I5" s="135" t="s">
        <v>4</v>
      </c>
      <c r="J5" s="18"/>
    </row>
    <row r="6" spans="1:10" ht="13.5" thickBot="1">
      <c r="A6" s="63" t="s">
        <v>5</v>
      </c>
      <c r="B6" s="20" t="s">
        <v>12</v>
      </c>
      <c r="C6" s="138" t="s">
        <v>20</v>
      </c>
      <c r="D6" s="133"/>
      <c r="E6" s="130" t="s">
        <v>60</v>
      </c>
      <c r="F6" s="133" t="s">
        <v>13</v>
      </c>
      <c r="G6" s="134"/>
      <c r="H6" s="136"/>
      <c r="I6" s="136"/>
      <c r="J6" s="18"/>
    </row>
    <row r="7" spans="1:10" ht="12.75">
      <c r="A7" s="107"/>
      <c r="B7" s="108"/>
      <c r="C7" s="109" t="s">
        <v>17</v>
      </c>
      <c r="D7" s="110" t="s">
        <v>18</v>
      </c>
      <c r="E7" s="129"/>
      <c r="F7" s="109" t="s">
        <v>21</v>
      </c>
      <c r="G7" s="111" t="s">
        <v>22</v>
      </c>
      <c r="H7" s="137"/>
      <c r="I7" s="137"/>
      <c r="J7" s="18"/>
    </row>
    <row r="8" spans="1:10" ht="12.75">
      <c r="A8" s="69" t="str">
        <f>IF(ISBLANK(Rezultati!B2),"",Rezultati!B2)</f>
        <v>1/2021</v>
      </c>
      <c r="B8" s="70" t="str">
        <f>IF(ISBLANK(Rezultati!C2),"",Rezultati!C2)</f>
        <v>Jelena Samardžić</v>
      </c>
      <c r="C8" s="112">
        <f>IF(ISBLANK(Rezultati!D2),"",Rezultati!D2)</f>
        <v>23</v>
      </c>
      <c r="D8" s="112">
        <f>IF(ISBLANK(Rezultati!E2),"",Rezultati!E2)</f>
      </c>
      <c r="E8" s="112">
        <f>IF(ISBLANK(Rezultati!G2),"",Rezultati!G2)</f>
      </c>
      <c r="F8" s="112">
        <f>IF(ISBLANK(Rezultati!H2),"",Rezultati!H2)</f>
      </c>
      <c r="G8" s="112">
        <f>IF(ISBLANK(Rezultati!I2),"",Rezultati!I2)</f>
      </c>
      <c r="H8" s="112">
        <f>IF(ISBLANK(Rezultati!J2),"",Rezultati!J2)</f>
        <v>23</v>
      </c>
      <c r="I8" s="113" t="str">
        <f>IF(Rezultati!J2&lt;50,"F",IF(Rezultati!J2&lt;60,"E",IF(Rezultati!J2&lt;70,"D",IF(Rezultati!J2&lt;80,"C",IF(Rezultati!J2&lt;90,"B","A")))))</f>
        <v>F</v>
      </c>
      <c r="J8" s="18"/>
    </row>
    <row r="9" spans="1:10" ht="12.75">
      <c r="A9" s="69" t="str">
        <f>IF(ISBLANK(Rezultati!B3),"",Rezultati!B3)</f>
        <v>2/2021</v>
      </c>
      <c r="B9" s="70" t="str">
        <f>IF(ISBLANK(Rezultati!C3),"",Rezultati!C3)</f>
        <v>Maksim Kontić</v>
      </c>
      <c r="C9" s="112">
        <f>IF(ISBLANK(Rezultati!D3),"",Rezultati!D3)</f>
        <v>27</v>
      </c>
      <c r="D9" s="112">
        <f>IF(ISBLANK(Rezultati!E3),"",Rezultati!E3)</f>
      </c>
      <c r="E9" s="112">
        <f>IF(ISBLANK(Rezultati!G3),"",Rezultati!G3)</f>
      </c>
      <c r="F9" s="112">
        <f>IF(ISBLANK(Rezultati!H3),"",Rezultati!H3)</f>
      </c>
      <c r="G9" s="112">
        <f>IF(ISBLANK(Rezultati!I3),"",Rezultati!I3)</f>
      </c>
      <c r="H9" s="112">
        <f>IF(ISBLANK(Rezultati!J3),"",Rezultati!J3)</f>
        <v>27</v>
      </c>
      <c r="I9" s="113" t="str">
        <f>IF(Rezultati!J3&lt;50,"F",IF(Rezultati!J3&lt;60,"E",IF(Rezultati!J3&lt;70,"D",IF(Rezultati!J3&lt;80,"C",IF(Rezultati!J3&lt;90,"B","A")))))</f>
        <v>F</v>
      </c>
      <c r="J9" s="18"/>
    </row>
    <row r="10" spans="1:10" ht="12.75">
      <c r="A10" s="69" t="str">
        <f>IF(ISBLANK(Rezultati!B4),"",Rezultati!B4)</f>
        <v>3/2021</v>
      </c>
      <c r="B10" s="70" t="str">
        <f>IF(ISBLANK(Rezultati!C4),"",Rezultati!C4)</f>
        <v>Dragana Giljača</v>
      </c>
      <c r="C10" s="112">
        <f>IF(ISBLANK(Rezultati!D4),"",Rezultati!D4)</f>
        <v>23.5</v>
      </c>
      <c r="D10" s="112">
        <f>IF(ISBLANK(Rezultati!E4),"",Rezultati!E4)</f>
      </c>
      <c r="E10" s="112">
        <f>IF(ISBLANK(Rezultati!G4),"",Rezultati!G4)</f>
      </c>
      <c r="F10" s="112">
        <f>IF(ISBLANK(Rezultati!H4),"",Rezultati!H4)</f>
      </c>
      <c r="G10" s="112">
        <f>IF(ISBLANK(Rezultati!I4),"",Rezultati!I4)</f>
      </c>
      <c r="H10" s="112">
        <f>IF(ISBLANK(Rezultati!J4),"",Rezultati!J4)</f>
        <v>23.5</v>
      </c>
      <c r="I10" s="113" t="str">
        <f>IF(Rezultati!J4&lt;50,"F",IF(Rezultati!J4&lt;60,"E",IF(Rezultati!J4&lt;70,"D",IF(Rezultati!J4&lt;80,"C",IF(Rezultati!J4&lt;90,"B","A")))))</f>
        <v>F</v>
      </c>
      <c r="J10" s="18"/>
    </row>
    <row r="11" spans="1:10" ht="12.75">
      <c r="A11" s="69" t="str">
        <f>IF(ISBLANK(Rezultati!B5),"",Rezultati!B5)</f>
        <v>4/2021</v>
      </c>
      <c r="B11" s="70" t="str">
        <f>IF(ISBLANK(Rezultati!C5),"",Rezultati!C5)</f>
        <v>Hilmo Čindrak</v>
      </c>
      <c r="C11" s="112">
        <f>IF(ISBLANK(Rezultati!D5),"",Rezultati!D5)</f>
        <v>23.5</v>
      </c>
      <c r="D11" s="112">
        <f>IF(ISBLANK(Rezultati!E5),"",Rezultati!E5)</f>
      </c>
      <c r="E11" s="112">
        <f>IF(ISBLANK(Rezultati!G5),"",Rezultati!G5)</f>
      </c>
      <c r="F11" s="112">
        <f>IF(ISBLANK(Rezultati!H5),"",Rezultati!H5)</f>
      </c>
      <c r="G11" s="112">
        <f>IF(ISBLANK(Rezultati!I5),"",Rezultati!I5)</f>
      </c>
      <c r="H11" s="112">
        <f>IF(ISBLANK(Rezultati!J5),"",Rezultati!J5)</f>
        <v>23.5</v>
      </c>
      <c r="I11" s="113" t="str">
        <f>IF(Rezultati!J5&lt;50,"F",IF(Rezultati!J5&lt;60,"E",IF(Rezultati!J5&lt;70,"D",IF(Rezultati!J5&lt;80,"C",IF(Rezultati!J5&lt;90,"B","A")))))</f>
        <v>F</v>
      </c>
      <c r="J11" s="18"/>
    </row>
    <row r="12" spans="1:10" ht="12.75">
      <c r="A12" s="69" t="str">
        <f>IF(ISBLANK(Rezultati!B6),"",Rezultati!B6)</f>
        <v>5/2021</v>
      </c>
      <c r="B12" s="70" t="str">
        <f>IF(ISBLANK(Rezultati!C6),"",Rezultati!C6)</f>
        <v>Milisav Minić</v>
      </c>
      <c r="C12" s="112">
        <f>IF(ISBLANK(Rezultati!D6),"",Rezultati!D6)</f>
        <v>17</v>
      </c>
      <c r="D12" s="112">
        <f>IF(ISBLANK(Rezultati!E6),"",Rezultati!E6)</f>
      </c>
      <c r="E12" s="112">
        <f>IF(ISBLANK(Rezultati!G6),"",Rezultati!G6)</f>
      </c>
      <c r="F12" s="112">
        <f>IF(ISBLANK(Rezultati!H6),"",Rezultati!H6)</f>
      </c>
      <c r="G12" s="112">
        <f>IF(ISBLANK(Rezultati!I6),"",Rezultati!I6)</f>
      </c>
      <c r="H12" s="112">
        <f>IF(ISBLANK(Rezultati!J6),"",Rezultati!J6)</f>
        <v>17</v>
      </c>
      <c r="I12" s="113" t="str">
        <f>IF(Rezultati!J6&lt;50,"F",IF(Rezultati!J6&lt;60,"E",IF(Rezultati!J6&lt;70,"D",IF(Rezultati!J6&lt;80,"C",IF(Rezultati!J6&lt;90,"B","A")))))</f>
        <v>F</v>
      </c>
      <c r="J12" s="18"/>
    </row>
    <row r="13" spans="1:10" ht="12.75">
      <c r="A13" s="69" t="str">
        <f>IF(ISBLANK(Rezultati!B7),"",Rezultati!B7)</f>
        <v>6/2021</v>
      </c>
      <c r="B13" s="70" t="str">
        <f>IF(ISBLANK(Rezultati!C7),"",Rezultati!C7)</f>
        <v>Aleksandra Zeković</v>
      </c>
      <c r="C13" s="112">
        <f>IF(ISBLANK(Rezultati!D7),"",Rezultati!D7)</f>
        <v>26</v>
      </c>
      <c r="D13" s="112">
        <f>IF(ISBLANK(Rezultati!E7),"",Rezultati!E7)</f>
      </c>
      <c r="E13" s="112">
        <f>IF(ISBLANK(Rezultati!G7),"",Rezultati!G7)</f>
      </c>
      <c r="F13" s="112">
        <f>IF(ISBLANK(Rezultati!H7),"",Rezultati!H7)</f>
      </c>
      <c r="G13" s="112">
        <f>IF(ISBLANK(Rezultati!I7),"",Rezultati!I7)</f>
      </c>
      <c r="H13" s="112">
        <f>IF(ISBLANK(Rezultati!J7),"",Rezultati!J7)</f>
        <v>26</v>
      </c>
      <c r="I13" s="113" t="str">
        <f>IF(Rezultati!J7&lt;50,"F",IF(Rezultati!J7&lt;60,"E",IF(Rezultati!J7&lt;70,"D",IF(Rezultati!J7&lt;80,"C",IF(Rezultati!J7&lt;90,"B","A")))))</f>
        <v>F</v>
      </c>
      <c r="J13" s="18"/>
    </row>
    <row r="14" spans="1:10" ht="12.75">
      <c r="A14" s="69" t="str">
        <f>IF(ISBLANK(Rezultati!B8),"",Rezultati!B8)</f>
        <v>7/2021</v>
      </c>
      <c r="B14" s="70" t="str">
        <f>IF(ISBLANK(Rezultati!C8),"",Rezultati!C8)</f>
        <v>Stefan Sinđić</v>
      </c>
      <c r="C14" s="112">
        <f>IF(ISBLANK(Rezultati!D8),"",Rezultati!D8)</f>
        <v>27</v>
      </c>
      <c r="D14" s="112">
        <f>IF(ISBLANK(Rezultati!E8),"",Rezultati!E8)</f>
      </c>
      <c r="E14" s="112">
        <f>IF(ISBLANK(Rezultati!G8),"",Rezultati!G8)</f>
      </c>
      <c r="F14" s="112">
        <f>IF(ISBLANK(Rezultati!H8),"",Rezultati!H8)</f>
      </c>
      <c r="G14" s="112">
        <f>IF(ISBLANK(Rezultati!I8),"",Rezultati!I8)</f>
      </c>
      <c r="H14" s="112">
        <f>IF(ISBLANK(Rezultati!J8),"",Rezultati!J8)</f>
        <v>27</v>
      </c>
      <c r="I14" s="113" t="str">
        <f>IF(Rezultati!J8&lt;50,"F",IF(Rezultati!J8&lt;60,"E",IF(Rezultati!J8&lt;70,"D",IF(Rezultati!J8&lt;80,"C",IF(Rezultati!J8&lt;90,"B","A")))))</f>
        <v>F</v>
      </c>
      <c r="J14" s="18"/>
    </row>
    <row r="15" spans="1:10" ht="12.75">
      <c r="A15" s="69" t="str">
        <f>IF(ISBLANK(Rezultati!B9),"",Rezultati!B9)</f>
        <v>8/2021</v>
      </c>
      <c r="B15" s="70" t="str">
        <f>IF(ISBLANK(Rezultati!C9),"",Rezultati!C9)</f>
        <v>Luka Manojlović</v>
      </c>
      <c r="C15" s="112">
        <f>IF(ISBLANK(Rezultati!D9),"",Rezultati!D9)</f>
        <v>27</v>
      </c>
      <c r="D15" s="112">
        <f>IF(ISBLANK(Rezultati!E9),"",Rezultati!E9)</f>
      </c>
      <c r="E15" s="112">
        <f>IF(ISBLANK(Rezultati!G9),"",Rezultati!G9)</f>
      </c>
      <c r="F15" s="112">
        <f>IF(ISBLANK(Rezultati!H9),"",Rezultati!H9)</f>
      </c>
      <c r="G15" s="112">
        <f>IF(ISBLANK(Rezultati!I9),"",Rezultati!I9)</f>
      </c>
      <c r="H15" s="112">
        <f>IF(ISBLANK(Rezultati!J9),"",Rezultati!J9)</f>
        <v>27</v>
      </c>
      <c r="I15" s="113" t="str">
        <f>IF(Rezultati!J9&lt;50,"F",IF(Rezultati!J9&lt;60,"E",IF(Rezultati!J9&lt;70,"D",IF(Rezultati!J9&lt;80,"C",IF(Rezultati!J9&lt;90,"B","A")))))</f>
        <v>F</v>
      </c>
      <c r="J15" s="18"/>
    </row>
    <row r="16" spans="1:10" ht="12.75">
      <c r="A16" s="69" t="str">
        <f>IF(ISBLANK(Rezultati!B10),"",Rezultati!B10)</f>
        <v>9/2021</v>
      </c>
      <c r="B16" s="70" t="str">
        <f>IF(ISBLANK(Rezultati!C10),"",Rezultati!C10)</f>
        <v>Bojan Jovanović</v>
      </c>
      <c r="C16" s="112">
        <f>IF(ISBLANK(Rezultati!D10),"",Rezultati!D10)</f>
        <v>23</v>
      </c>
      <c r="D16" s="112">
        <f>IF(ISBLANK(Rezultati!E10),"",Rezultati!E10)</f>
      </c>
      <c r="E16" s="112">
        <f>IF(ISBLANK(Rezultati!G10),"",Rezultati!G10)</f>
      </c>
      <c r="F16" s="112">
        <f>IF(ISBLANK(Rezultati!H10),"",Rezultati!H10)</f>
      </c>
      <c r="G16" s="112">
        <f>IF(ISBLANK(Rezultati!I10),"",Rezultati!I10)</f>
      </c>
      <c r="H16" s="112">
        <f>IF(ISBLANK(Rezultati!J10),"",Rezultati!J10)</f>
        <v>23</v>
      </c>
      <c r="I16" s="113" t="str">
        <f>IF(Rezultati!J10&lt;50,"F",IF(Rezultati!J10&lt;60,"E",IF(Rezultati!J10&lt;70,"D",IF(Rezultati!J10&lt;80,"C",IF(Rezultati!J10&lt;90,"B","A")))))</f>
        <v>F</v>
      </c>
      <c r="J16" s="18"/>
    </row>
    <row r="17" spans="1:10" ht="12.75">
      <c r="A17" s="69" t="str">
        <f>IF(ISBLANK(Rezultati!B11),"",Rezultati!B11)</f>
        <v>10/2021</v>
      </c>
      <c r="B17" s="70" t="str">
        <f>IF(ISBLANK(Rezultati!C11),"",Rezultati!C11)</f>
        <v>Milena Bošković</v>
      </c>
      <c r="C17" s="112">
        <f>IF(ISBLANK(Rezultati!D11),"",Rezultati!D11)</f>
        <v>23</v>
      </c>
      <c r="D17" s="112">
        <f>IF(ISBLANK(Rezultati!E11),"",Rezultati!E11)</f>
      </c>
      <c r="E17" s="112">
        <f>IF(ISBLANK(Rezultati!G11),"",Rezultati!G11)</f>
      </c>
      <c r="F17" s="112">
        <f>IF(ISBLANK(Rezultati!H11),"",Rezultati!H11)</f>
      </c>
      <c r="G17" s="112">
        <f>IF(ISBLANK(Rezultati!I11),"",Rezultati!I11)</f>
      </c>
      <c r="H17" s="112">
        <f>IF(ISBLANK(Rezultati!J11),"",Rezultati!J11)</f>
        <v>23</v>
      </c>
      <c r="I17" s="113" t="str">
        <f>IF(Rezultati!J11&lt;50,"F",IF(Rezultati!J11&lt;60,"E",IF(Rezultati!J11&lt;70,"D",IF(Rezultati!J11&lt;80,"C",IF(Rezultati!J11&lt;90,"B","A")))))</f>
        <v>F</v>
      </c>
      <c r="J17" s="18"/>
    </row>
    <row r="18" spans="1:10" ht="12.75">
      <c r="A18" s="69" t="str">
        <f>IF(ISBLANK(Rezultati!B12),"",Rezultati!B12)</f>
        <v>11/2021</v>
      </c>
      <c r="B18" s="70" t="str">
        <f>IF(ISBLANK(Rezultati!C12),"",Rezultati!C12)</f>
        <v>Božo Tasovac</v>
      </c>
      <c r="C18" s="112">
        <f>IF(ISBLANK(Rezultati!D12),"",Rezultati!D12)</f>
        <v>29</v>
      </c>
      <c r="D18" s="112">
        <f>IF(ISBLANK(Rezultati!E12),"",Rezultati!E12)</f>
      </c>
      <c r="E18" s="112">
        <f>IF(ISBLANK(Rezultati!G12),"",Rezultati!G12)</f>
      </c>
      <c r="F18" s="112">
        <f>IF(ISBLANK(Rezultati!H12),"",Rezultati!H12)</f>
      </c>
      <c r="G18" s="112">
        <f>IF(ISBLANK(Rezultati!I12),"",Rezultati!I12)</f>
      </c>
      <c r="H18" s="112">
        <f>IF(ISBLANK(Rezultati!J12),"",Rezultati!J12)</f>
        <v>29</v>
      </c>
      <c r="I18" s="113" t="str">
        <f>IF(Rezultati!J12&lt;50,"F",IF(Rezultati!J12&lt;60,"E",IF(Rezultati!J12&lt;70,"D",IF(Rezultati!J12&lt;80,"C",IF(Rezultati!J12&lt;90,"B","A")))))</f>
        <v>F</v>
      </c>
      <c r="J18" s="18"/>
    </row>
    <row r="19" spans="1:10" ht="12.75">
      <c r="A19" s="69" t="str">
        <f>IF(ISBLANK(Rezultati!B13),"",Rezultati!B13)</f>
        <v>12/2021</v>
      </c>
      <c r="B19" s="70" t="str">
        <f>IF(ISBLANK(Rezultati!C13),"",Rezultati!C13)</f>
        <v>Aleksandar Savić</v>
      </c>
      <c r="C19" s="112">
        <f>IF(ISBLANK(Rezultati!D13),"",Rezultati!D13)</f>
        <v>25</v>
      </c>
      <c r="D19" s="112">
        <f>IF(ISBLANK(Rezultati!E13),"",Rezultati!E13)</f>
      </c>
      <c r="E19" s="112">
        <f>IF(ISBLANK(Rezultati!G13),"",Rezultati!G13)</f>
      </c>
      <c r="F19" s="112">
        <f>IF(ISBLANK(Rezultati!H13),"",Rezultati!H13)</f>
      </c>
      <c r="G19" s="112">
        <f>IF(ISBLANK(Rezultati!I13),"",Rezultati!I13)</f>
      </c>
      <c r="H19" s="112">
        <f>IF(ISBLANK(Rezultati!J13),"",Rezultati!J13)</f>
        <v>25</v>
      </c>
      <c r="I19" s="113" t="str">
        <f>IF(Rezultati!J13&lt;50,"F",IF(Rezultati!J13&lt;60,"E",IF(Rezultati!J13&lt;70,"D",IF(Rezultati!J13&lt;80,"C",IF(Rezultati!J13&lt;90,"B","A")))))</f>
        <v>F</v>
      </c>
      <c r="J19" s="18"/>
    </row>
    <row r="20" spans="1:10" ht="12.75">
      <c r="A20" s="69" t="str">
        <f>IF(ISBLANK(Rezultati!B14),"",Rezultati!B14)</f>
        <v>13/2021</v>
      </c>
      <c r="B20" s="70" t="str">
        <f>IF(ISBLANK(Rezultati!C14),"",Rezultati!C14)</f>
        <v>Jelena Papović</v>
      </c>
      <c r="C20" s="112">
        <f>IF(ISBLANK(Rezultati!D14),"",Rezultati!D14)</f>
        <v>27</v>
      </c>
      <c r="D20" s="112">
        <f>IF(ISBLANK(Rezultati!E14),"",Rezultati!E14)</f>
      </c>
      <c r="E20" s="112">
        <f>IF(ISBLANK(Rezultati!G14),"",Rezultati!G14)</f>
      </c>
      <c r="F20" s="112">
        <f>IF(ISBLANK(Rezultati!H14),"",Rezultati!H14)</f>
      </c>
      <c r="G20" s="112">
        <f>IF(ISBLANK(Rezultati!I14),"",Rezultati!I14)</f>
      </c>
      <c r="H20" s="112">
        <f>IF(ISBLANK(Rezultati!J14),"",Rezultati!J14)</f>
        <v>27</v>
      </c>
      <c r="I20" s="113" t="str">
        <f>IF(Rezultati!J14&lt;50,"F",IF(Rezultati!J14&lt;60,"E",IF(Rezultati!J14&lt;70,"D",IF(Rezultati!J14&lt;80,"C",IF(Rezultati!J14&lt;90,"B","A")))))</f>
        <v>F</v>
      </c>
      <c r="J20" s="18"/>
    </row>
    <row r="21" spans="1:10" ht="12.75">
      <c r="A21" s="69" t="str">
        <f>IF(ISBLANK(Rezultati!B15),"",Rezultati!B15)</f>
        <v>14/2021</v>
      </c>
      <c r="B21" s="70" t="str">
        <f>IF(ISBLANK(Rezultati!C15),"",Rezultati!C15)</f>
        <v>Danilo Živković</v>
      </c>
      <c r="C21" s="112">
        <f>IF(ISBLANK(Rezultati!D15),"",Rezultati!D15)</f>
        <v>24</v>
      </c>
      <c r="D21" s="112">
        <f>IF(ISBLANK(Rezultati!E15),"",Rezultati!E15)</f>
      </c>
      <c r="E21" s="112">
        <f>IF(ISBLANK(Rezultati!G15),"",Rezultati!G15)</f>
      </c>
      <c r="F21" s="112">
        <f>IF(ISBLANK(Rezultati!H15),"",Rezultati!H15)</f>
      </c>
      <c r="G21" s="112">
        <f>IF(ISBLANK(Rezultati!I15),"",Rezultati!I15)</f>
      </c>
      <c r="H21" s="112">
        <f>IF(ISBLANK(Rezultati!J15),"",Rezultati!J15)</f>
        <v>24</v>
      </c>
      <c r="I21" s="113" t="str">
        <f>IF(Rezultati!J15&lt;50,"F",IF(Rezultati!J15&lt;60,"E",IF(Rezultati!J15&lt;70,"D",IF(Rezultati!J15&lt;80,"C",IF(Rezultati!J15&lt;90,"B","A")))))</f>
        <v>F</v>
      </c>
      <c r="J21" s="18"/>
    </row>
    <row r="22" spans="1:10" ht="12.75">
      <c r="A22" s="69" t="str">
        <f>IF(ISBLANK(Rezultati!B16),"",Rezultati!B16)</f>
        <v>31/2021</v>
      </c>
      <c r="B22" s="70" t="str">
        <f>IF(ISBLANK(Rezultati!C16),"",Rezultati!C16)</f>
        <v>Vuko Popović</v>
      </c>
      <c r="C22" s="112">
        <f>IF(ISBLANK(Rezultati!D16),"",Rezultati!D16)</f>
      </c>
      <c r="D22" s="112">
        <f>IF(ISBLANK(Rezultati!E16),"",Rezultati!E16)</f>
        <v>27</v>
      </c>
      <c r="E22" s="112">
        <f>IF(ISBLANK(Rezultati!G16),"",Rezultati!G16)</f>
      </c>
      <c r="F22" s="112">
        <f>IF(ISBLANK(Rezultati!H16),"",Rezultati!H16)</f>
      </c>
      <c r="G22" s="112">
        <f>IF(ISBLANK(Rezultati!I16),"",Rezultati!I16)</f>
      </c>
      <c r="H22" s="112">
        <f>IF(ISBLANK(Rezultati!J16),"",Rezultati!J16)</f>
        <v>27</v>
      </c>
      <c r="I22" s="113" t="str">
        <f>IF(Rezultati!J16&lt;50,"F",IF(Rezultati!J16&lt;60,"E",IF(Rezultati!J16&lt;70,"D",IF(Rezultati!J16&lt;80,"C",IF(Rezultati!J16&lt;90,"B","A")))))</f>
        <v>F</v>
      </c>
      <c r="J22" s="18"/>
    </row>
    <row r="23" spans="7:8" ht="12.75">
      <c r="G23" s="40"/>
      <c r="H23" s="41"/>
    </row>
    <row r="24" spans="7:8" ht="12.75">
      <c r="G24" s="118" t="s">
        <v>27</v>
      </c>
      <c r="H24" s="41"/>
    </row>
    <row r="25" spans="7:8" ht="15.75">
      <c r="G25" s="117"/>
      <c r="H25" s="41"/>
    </row>
    <row r="26" spans="7:8" ht="12.75">
      <c r="G26" s="40"/>
      <c r="H26" s="41"/>
    </row>
    <row r="27" spans="7:9" ht="13.5" thickBot="1">
      <c r="G27" s="42"/>
      <c r="H27" s="43"/>
      <c r="I27" s="75"/>
    </row>
    <row r="28" ht="12.75">
      <c r="H28" s="12"/>
    </row>
    <row r="29" ht="12.75">
      <c r="H29" s="12"/>
    </row>
    <row r="30" ht="12.75">
      <c r="H30" s="12"/>
    </row>
    <row r="31" ht="12.75">
      <c r="H31" s="12"/>
    </row>
    <row r="32" ht="12.75">
      <c r="H32" s="12"/>
    </row>
    <row r="33" ht="12.75">
      <c r="H33" s="12"/>
    </row>
    <row r="34" ht="12.75">
      <c r="H34" s="12"/>
    </row>
    <row r="35" ht="12.75">
      <c r="H35" s="12"/>
    </row>
    <row r="36" ht="12.75">
      <c r="H36" s="12"/>
    </row>
    <row r="37" ht="12.75">
      <c r="H37" s="12"/>
    </row>
    <row r="38" ht="12.75">
      <c r="H38" s="12"/>
    </row>
    <row r="39" ht="12.75">
      <c r="H39" s="12"/>
    </row>
    <row r="40" ht="12.75">
      <c r="H40" s="12"/>
    </row>
    <row r="41" ht="12.75">
      <c r="H41" s="12"/>
    </row>
    <row r="42" ht="12.75">
      <c r="H42" s="12"/>
    </row>
    <row r="43" ht="12.75">
      <c r="H43" s="12"/>
    </row>
    <row r="44" ht="12.75">
      <c r="H44" s="12"/>
    </row>
    <row r="45" ht="12.75">
      <c r="H45" s="12"/>
    </row>
    <row r="46" ht="12.75">
      <c r="H46" s="12"/>
    </row>
    <row r="47" ht="12.75">
      <c r="H47" s="12"/>
    </row>
    <row r="48" ht="12.75">
      <c r="H48" s="12"/>
    </row>
    <row r="49" ht="12.75">
      <c r="H49" s="12"/>
    </row>
    <row r="50" ht="12.75">
      <c r="H50" s="12"/>
    </row>
    <row r="51" ht="12.75">
      <c r="H51" s="12"/>
    </row>
    <row r="52" ht="12.75">
      <c r="H52" s="12"/>
    </row>
    <row r="53" ht="12.75">
      <c r="H53" s="12"/>
    </row>
    <row r="54" ht="12.75">
      <c r="H54" s="12"/>
    </row>
    <row r="55" ht="12.75">
      <c r="H55" s="12"/>
    </row>
    <row r="56" ht="12.75">
      <c r="H56" s="12"/>
    </row>
    <row r="57" ht="12.75">
      <c r="H57" s="12"/>
    </row>
    <row r="58" ht="12.75">
      <c r="H58" s="12"/>
    </row>
    <row r="59" ht="12.75">
      <c r="H59" s="12"/>
    </row>
    <row r="60" ht="12.75">
      <c r="H60" s="12"/>
    </row>
    <row r="61" ht="12.75">
      <c r="H61" s="12"/>
    </row>
    <row r="62" ht="12.75">
      <c r="H62" s="12"/>
    </row>
    <row r="63" ht="12.75">
      <c r="H63" s="12"/>
    </row>
    <row r="64" ht="12.75">
      <c r="H64" s="12"/>
    </row>
    <row r="65" ht="12.75">
      <c r="H65" s="12"/>
    </row>
    <row r="66" ht="12.75">
      <c r="H66" s="12"/>
    </row>
    <row r="67" ht="12.75">
      <c r="H67" s="12"/>
    </row>
    <row r="68" ht="12.75">
      <c r="H68" s="12"/>
    </row>
  </sheetData>
  <sheetProtection/>
  <mergeCells count="6">
    <mergeCell ref="H1:I1"/>
    <mergeCell ref="F6:G6"/>
    <mergeCell ref="I5:I7"/>
    <mergeCell ref="C6:D6"/>
    <mergeCell ref="A1:G1"/>
    <mergeCell ref="H5:H7"/>
  </mergeCells>
  <printOptions horizontalCentered="1"/>
  <pageMargins left="0.31496062992125984" right="0.31496062992125984" top="0.3937007874015748" bottom="0.7874015748031497" header="0.3937007874015748" footer="0.5118110236220472"/>
  <pageSetup fitToHeight="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25" sqref="B25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6" t="s">
        <v>6</v>
      </c>
      <c r="B1" s="47"/>
      <c r="C1" s="48"/>
      <c r="D1" s="49"/>
      <c r="E1" s="49"/>
      <c r="F1" s="50"/>
      <c r="G1" s="4"/>
    </row>
    <row r="2" spans="1:6" s="5" customFormat="1" ht="14.25">
      <c r="A2" s="51"/>
      <c r="B2" s="52"/>
      <c r="C2" s="53"/>
      <c r="D2" s="54"/>
      <c r="E2" s="54"/>
      <c r="F2" s="55"/>
    </row>
    <row r="3" spans="1:6" s="5" customFormat="1" ht="15">
      <c r="A3" s="119" t="s">
        <v>59</v>
      </c>
      <c r="B3" s="52"/>
      <c r="C3" s="54"/>
      <c r="D3" s="54"/>
      <c r="E3" s="54"/>
      <c r="F3" s="55"/>
    </row>
    <row r="4" spans="1:6" s="5" customFormat="1" ht="15">
      <c r="A4" s="119" t="s">
        <v>55</v>
      </c>
      <c r="B4" s="52"/>
      <c r="C4" s="54" t="s">
        <v>58</v>
      </c>
      <c r="D4" s="54"/>
      <c r="E4" s="54"/>
      <c r="F4" s="55"/>
    </row>
    <row r="5" spans="1:7" s="5" customFormat="1" ht="15">
      <c r="A5" s="119" t="s">
        <v>29</v>
      </c>
      <c r="B5" s="114" t="s">
        <v>56</v>
      </c>
      <c r="C5" s="54" t="s">
        <v>57</v>
      </c>
      <c r="D5" s="54"/>
      <c r="E5" s="54"/>
      <c r="F5" s="55"/>
      <c r="G5" s="22"/>
    </row>
    <row r="6" spans="1:7" s="5" customFormat="1" ht="15.75" thickBot="1">
      <c r="A6" s="56"/>
      <c r="B6" s="57"/>
      <c r="C6" s="58"/>
      <c r="D6" s="59"/>
      <c r="E6" s="59"/>
      <c r="F6" s="60"/>
      <c r="G6" s="21"/>
    </row>
    <row r="7" spans="1:6" s="6" customFormat="1" ht="12.75" customHeight="1" thickBot="1">
      <c r="A7" s="144" t="s">
        <v>7</v>
      </c>
      <c r="B7" s="147" t="s">
        <v>12</v>
      </c>
      <c r="C7" s="148" t="s">
        <v>8</v>
      </c>
      <c r="D7" s="149"/>
      <c r="E7" s="150" t="s">
        <v>28</v>
      </c>
      <c r="F7" s="142" t="s">
        <v>9</v>
      </c>
    </row>
    <row r="8" spans="1:6" s="7" customFormat="1" ht="12.75" customHeight="1">
      <c r="A8" s="145"/>
      <c r="B8" s="145"/>
      <c r="C8" s="142" t="s">
        <v>10</v>
      </c>
      <c r="D8" s="142" t="s">
        <v>11</v>
      </c>
      <c r="E8" s="151"/>
      <c r="F8" s="143"/>
    </row>
    <row r="9" spans="1:6" s="7" customFormat="1" ht="13.5" customHeight="1">
      <c r="A9" s="146"/>
      <c r="B9" s="146"/>
      <c r="C9" s="143"/>
      <c r="D9" s="143"/>
      <c r="E9" s="152"/>
      <c r="F9" s="143"/>
    </row>
    <row r="10" spans="1:6" s="8" customFormat="1" ht="13.5" customHeight="1">
      <c r="A10" s="69" t="str">
        <f>IF(ISBLANK(Rezultati!B2),"",Rezultati!B2)</f>
        <v>1/2021</v>
      </c>
      <c r="B10" s="70" t="str">
        <f>IF(ISBLANK(Rezultati!C2),"",Rezultati!C2)</f>
        <v>Jelena Samardžić</v>
      </c>
      <c r="C10" s="78">
        <f>Rezultati!F2+Rezultati!G2</f>
        <v>23</v>
      </c>
      <c r="D10" s="78">
        <f>IF(Rezultati!I2,Rezultati!I2,Rezultati!H2)</f>
        <v>0</v>
      </c>
      <c r="E10" s="78">
        <f>Rezultati!J2</f>
        <v>23</v>
      </c>
      <c r="F10" s="103" t="str">
        <f>Rezultati!K2</f>
        <v>F</v>
      </c>
    </row>
    <row r="11" spans="1:7" ht="12.75">
      <c r="A11" s="69" t="str">
        <f>IF(ISBLANK(Rezultati!B3),"",Rezultati!B3)</f>
        <v>2/2021</v>
      </c>
      <c r="B11" s="70" t="str">
        <f>IF(ISBLANK(Rezultati!C3),"",Rezultati!C3)</f>
        <v>Maksim Kontić</v>
      </c>
      <c r="C11" s="78">
        <f>Rezultati!F3+Rezultati!G3</f>
        <v>27</v>
      </c>
      <c r="D11" s="78">
        <f>IF(Rezultati!I3,Rezultati!I3,Rezultati!H3)</f>
        <v>0</v>
      </c>
      <c r="E11" s="78">
        <f>Rezultati!J3</f>
        <v>27</v>
      </c>
      <c r="F11" s="103" t="str">
        <f>Rezultati!K3</f>
        <v>F</v>
      </c>
      <c r="G11" s="9"/>
    </row>
    <row r="12" spans="1:7" ht="12.75">
      <c r="A12" s="69" t="str">
        <f>IF(ISBLANK(Rezultati!B4),"",Rezultati!B4)</f>
        <v>3/2021</v>
      </c>
      <c r="B12" s="70" t="str">
        <f>IF(ISBLANK(Rezultati!C4),"",Rezultati!C4)</f>
        <v>Dragana Giljača</v>
      </c>
      <c r="C12" s="78">
        <f>Rezultati!F4+Rezultati!G4</f>
        <v>23.5</v>
      </c>
      <c r="D12" s="78">
        <f>IF(Rezultati!I4,Rezultati!I4,Rezultati!H4)</f>
        <v>0</v>
      </c>
      <c r="E12" s="78">
        <f>Rezultati!J4</f>
        <v>23.5</v>
      </c>
      <c r="F12" s="103" t="str">
        <f>Rezultati!K4</f>
        <v>F</v>
      </c>
      <c r="G12" s="9"/>
    </row>
    <row r="13" spans="1:7" ht="12.75">
      <c r="A13" s="69" t="str">
        <f>IF(ISBLANK(Rezultati!B5),"",Rezultati!B5)</f>
        <v>4/2021</v>
      </c>
      <c r="B13" s="70" t="str">
        <f>IF(ISBLANK(Rezultati!C5),"",Rezultati!C5)</f>
        <v>Hilmo Čindrak</v>
      </c>
      <c r="C13" s="78">
        <f>Rezultati!F5+Rezultati!G5</f>
        <v>23.5</v>
      </c>
      <c r="D13" s="78">
        <f>IF(Rezultati!I5,Rezultati!I5,Rezultati!H5)</f>
        <v>0</v>
      </c>
      <c r="E13" s="78">
        <f>Rezultati!J5</f>
        <v>23.5</v>
      </c>
      <c r="F13" s="103" t="str">
        <f>Rezultati!K5</f>
        <v>F</v>
      </c>
      <c r="G13" s="9"/>
    </row>
    <row r="14" spans="1:7" ht="12.75">
      <c r="A14" s="69" t="str">
        <f>IF(ISBLANK(Rezultati!B6),"",Rezultati!B6)</f>
        <v>5/2021</v>
      </c>
      <c r="B14" s="70" t="str">
        <f>IF(ISBLANK(Rezultati!C6),"",Rezultati!C6)</f>
        <v>Milisav Minić</v>
      </c>
      <c r="C14" s="78">
        <f>Rezultati!F6+Rezultati!G6</f>
        <v>17</v>
      </c>
      <c r="D14" s="78">
        <f>IF(Rezultati!I6,Rezultati!I6,Rezultati!H6)</f>
        <v>0</v>
      </c>
      <c r="E14" s="78">
        <f>Rezultati!J6</f>
        <v>17</v>
      </c>
      <c r="F14" s="103" t="str">
        <f>Rezultati!K6</f>
        <v>F</v>
      </c>
      <c r="G14" s="9"/>
    </row>
    <row r="15" spans="1:7" ht="12.75">
      <c r="A15" s="69" t="str">
        <f>IF(ISBLANK(Rezultati!B7),"",Rezultati!B7)</f>
        <v>6/2021</v>
      </c>
      <c r="B15" s="70" t="str">
        <f>IF(ISBLANK(Rezultati!C7),"",Rezultati!C7)</f>
        <v>Aleksandra Zeković</v>
      </c>
      <c r="C15" s="78">
        <f>Rezultati!F7+Rezultati!G7</f>
        <v>26</v>
      </c>
      <c r="D15" s="78">
        <f>IF(Rezultati!I7,Rezultati!I7,Rezultati!H7)</f>
        <v>0</v>
      </c>
      <c r="E15" s="78">
        <f>Rezultati!J7</f>
        <v>26</v>
      </c>
      <c r="F15" s="103" t="str">
        <f>Rezultati!K7</f>
        <v>F</v>
      </c>
      <c r="G15" s="9"/>
    </row>
    <row r="16" spans="1:7" ht="12.75">
      <c r="A16" s="69" t="str">
        <f>IF(ISBLANK(Rezultati!B8),"",Rezultati!B8)</f>
        <v>7/2021</v>
      </c>
      <c r="B16" s="70" t="str">
        <f>IF(ISBLANK(Rezultati!C8),"",Rezultati!C8)</f>
        <v>Stefan Sinđić</v>
      </c>
      <c r="C16" s="78">
        <f>Rezultati!F8+Rezultati!G8</f>
        <v>27</v>
      </c>
      <c r="D16" s="78">
        <f>IF(Rezultati!I8,Rezultati!I8,Rezultati!H8)</f>
        <v>0</v>
      </c>
      <c r="E16" s="78">
        <f>Rezultati!J8</f>
        <v>27</v>
      </c>
      <c r="F16" s="103" t="str">
        <f>Rezultati!K8</f>
        <v>F</v>
      </c>
      <c r="G16" s="9"/>
    </row>
    <row r="17" spans="1:7" ht="12.75">
      <c r="A17" s="69" t="str">
        <f>IF(ISBLANK(Rezultati!B9),"",Rezultati!B9)</f>
        <v>8/2021</v>
      </c>
      <c r="B17" s="70" t="str">
        <f>IF(ISBLANK(Rezultati!C9),"",Rezultati!C9)</f>
        <v>Luka Manojlović</v>
      </c>
      <c r="C17" s="78">
        <f>Rezultati!F9+Rezultati!G9</f>
        <v>27</v>
      </c>
      <c r="D17" s="78">
        <f>IF(Rezultati!I9,Rezultati!I9,Rezultati!H9)</f>
        <v>0</v>
      </c>
      <c r="E17" s="78">
        <f>Rezultati!J9</f>
        <v>27</v>
      </c>
      <c r="F17" s="103" t="str">
        <f>Rezultati!K9</f>
        <v>F</v>
      </c>
      <c r="G17" s="9"/>
    </row>
    <row r="18" spans="1:7" ht="12.75">
      <c r="A18" s="69" t="str">
        <f>IF(ISBLANK(Rezultati!B10),"",Rezultati!B10)</f>
        <v>9/2021</v>
      </c>
      <c r="B18" s="70" t="str">
        <f>IF(ISBLANK(Rezultati!C10),"",Rezultati!C10)</f>
        <v>Bojan Jovanović</v>
      </c>
      <c r="C18" s="78">
        <f>Rezultati!F10+Rezultati!G10</f>
        <v>23</v>
      </c>
      <c r="D18" s="78">
        <f>IF(Rezultati!I10,Rezultati!I10,Rezultati!H10)</f>
        <v>0</v>
      </c>
      <c r="E18" s="78">
        <f>Rezultati!J10</f>
        <v>23</v>
      </c>
      <c r="F18" s="103" t="str">
        <f>Rezultati!K10</f>
        <v>F</v>
      </c>
      <c r="G18" s="9"/>
    </row>
    <row r="19" spans="1:7" ht="12.75">
      <c r="A19" s="69" t="str">
        <f>IF(ISBLANK(Rezultati!B11),"",Rezultati!B11)</f>
        <v>10/2021</v>
      </c>
      <c r="B19" s="70" t="str">
        <f>IF(ISBLANK(Rezultati!C11),"",Rezultati!C11)</f>
        <v>Milena Bošković</v>
      </c>
      <c r="C19" s="78">
        <f>Rezultati!F11+Rezultati!G11</f>
        <v>23</v>
      </c>
      <c r="D19" s="78">
        <f>IF(Rezultati!I11,Rezultati!I11,Rezultati!H11)</f>
        <v>0</v>
      </c>
      <c r="E19" s="78">
        <f>Rezultati!J11</f>
        <v>23</v>
      </c>
      <c r="F19" s="103" t="str">
        <f>Rezultati!K11</f>
        <v>F</v>
      </c>
      <c r="G19" s="9"/>
    </row>
    <row r="20" spans="1:7" ht="12.75">
      <c r="A20" s="69" t="str">
        <f>IF(ISBLANK(Rezultati!B12),"",Rezultati!B12)</f>
        <v>11/2021</v>
      </c>
      <c r="B20" s="70" t="str">
        <f>IF(ISBLANK(Rezultati!C12),"",Rezultati!C12)</f>
        <v>Božo Tasovac</v>
      </c>
      <c r="C20" s="78">
        <f>Rezultati!F12+Rezultati!G12</f>
        <v>29</v>
      </c>
      <c r="D20" s="78">
        <f>IF(Rezultati!I12,Rezultati!I12,Rezultati!H12)</f>
        <v>0</v>
      </c>
      <c r="E20" s="78">
        <f>Rezultati!J12</f>
        <v>29</v>
      </c>
      <c r="F20" s="103" t="str">
        <f>Rezultati!K12</f>
        <v>F</v>
      </c>
      <c r="G20" s="9"/>
    </row>
    <row r="21" spans="1:7" ht="12.75">
      <c r="A21" s="69" t="str">
        <f>IF(ISBLANK(Rezultati!B13),"",Rezultati!B13)</f>
        <v>12/2021</v>
      </c>
      <c r="B21" s="70" t="str">
        <f>IF(ISBLANK(Rezultati!C13),"",Rezultati!C13)</f>
        <v>Aleksandar Savić</v>
      </c>
      <c r="C21" s="78">
        <f>Rezultati!F13+Rezultati!G13</f>
        <v>25</v>
      </c>
      <c r="D21" s="78">
        <f>IF(Rezultati!I13,Rezultati!I13,Rezultati!H13)</f>
        <v>0</v>
      </c>
      <c r="E21" s="78">
        <f>Rezultati!J13</f>
        <v>25</v>
      </c>
      <c r="F21" s="103" t="str">
        <f>Rezultati!K13</f>
        <v>F</v>
      </c>
      <c r="G21" s="9"/>
    </row>
    <row r="22" spans="1:7" ht="12.75">
      <c r="A22" s="69" t="str">
        <f>IF(ISBLANK(Rezultati!B14),"",Rezultati!B14)</f>
        <v>13/2021</v>
      </c>
      <c r="B22" s="70" t="str">
        <f>IF(ISBLANK(Rezultati!C14),"",Rezultati!C14)</f>
        <v>Jelena Papović</v>
      </c>
      <c r="C22" s="78">
        <f>Rezultati!F14+Rezultati!G14</f>
        <v>27</v>
      </c>
      <c r="D22" s="78">
        <f>IF(Rezultati!I14,Rezultati!I14,Rezultati!H14)</f>
        <v>0</v>
      </c>
      <c r="E22" s="78">
        <f>Rezultati!J14</f>
        <v>27</v>
      </c>
      <c r="F22" s="103" t="str">
        <f>Rezultati!K14</f>
        <v>F</v>
      </c>
      <c r="G22" s="9"/>
    </row>
    <row r="23" spans="1:7" ht="12.75">
      <c r="A23" s="69" t="str">
        <f>IF(ISBLANK(Rezultati!B15),"",Rezultati!B15)</f>
        <v>14/2021</v>
      </c>
      <c r="B23" s="70" t="str">
        <f>IF(ISBLANK(Rezultati!C15),"",Rezultati!C15)</f>
        <v>Danilo Živković</v>
      </c>
      <c r="C23" s="78">
        <f>Rezultati!F15+Rezultati!G15</f>
        <v>24</v>
      </c>
      <c r="D23" s="78">
        <f>IF(Rezultati!I15,Rezultati!I15,Rezultati!H15)</f>
        <v>0</v>
      </c>
      <c r="E23" s="78">
        <f>Rezultati!J15</f>
        <v>24</v>
      </c>
      <c r="F23" s="103" t="str">
        <f>Rezultati!K15</f>
        <v>F</v>
      </c>
      <c r="G23" s="9"/>
    </row>
    <row r="24" spans="1:7" ht="12.75">
      <c r="A24" s="69" t="str">
        <f>IF(ISBLANK(Rezultati!B16),"",Rezultati!B16)</f>
        <v>31/2021</v>
      </c>
      <c r="B24" s="70" t="str">
        <f>IF(ISBLANK(Rezultati!C16),"",Rezultati!C16)</f>
        <v>Vuko Popović</v>
      </c>
      <c r="C24" s="78">
        <f>Rezultati!F16+Rezultati!G16</f>
        <v>27</v>
      </c>
      <c r="D24" s="78">
        <f>IF(Rezultati!I16,Rezultati!I16,Rezultati!H16)</f>
        <v>0</v>
      </c>
      <c r="E24" s="78">
        <f>Rezultati!J16</f>
        <v>27</v>
      </c>
      <c r="F24" s="103" t="str">
        <f>Rezultati!K16</f>
        <v>F</v>
      </c>
      <c r="G24" s="9"/>
    </row>
    <row r="25" spans="1:7" ht="12.75">
      <c r="A25" s="121"/>
      <c r="B25" s="122"/>
      <c r="C25" s="123"/>
      <c r="D25" s="123"/>
      <c r="E25" s="123"/>
      <c r="F25" s="124"/>
      <c r="G25" s="10"/>
    </row>
    <row r="26" spans="1:7" ht="12.75">
      <c r="A26" s="121"/>
      <c r="B26" s="122"/>
      <c r="C26" s="123"/>
      <c r="D26" s="123"/>
      <c r="E26" s="123"/>
      <c r="F26" s="124"/>
      <c r="G26" s="10"/>
    </row>
    <row r="27" spans="1:7" ht="12.75">
      <c r="A27" s="121"/>
      <c r="B27" s="122"/>
      <c r="C27" s="123"/>
      <c r="D27" s="123"/>
      <c r="E27" s="123"/>
      <c r="F27" s="124"/>
      <c r="G27" s="10"/>
    </row>
    <row r="28" spans="1:7" ht="12.75">
      <c r="A28" s="121"/>
      <c r="B28" s="122"/>
      <c r="C28" s="123"/>
      <c r="D28" s="123"/>
      <c r="E28" s="123"/>
      <c r="F28" s="124"/>
      <c r="G28" s="10"/>
    </row>
    <row r="29" spans="6:7" ht="14.25">
      <c r="F29" s="44"/>
      <c r="G29" s="10"/>
    </row>
    <row r="30" spans="4:7" ht="15">
      <c r="D30" s="141" t="s">
        <v>30</v>
      </c>
      <c r="E30" s="141"/>
      <c r="F30" s="141"/>
      <c r="G30" s="10"/>
    </row>
    <row r="31" spans="4:7" ht="14.25">
      <c r="D31" s="45"/>
      <c r="E31" s="45"/>
      <c r="F31" s="44"/>
      <c r="G31" s="10"/>
    </row>
    <row r="32" spans="4:7" ht="15" thickBot="1">
      <c r="D32" s="102"/>
      <c r="E32" s="102"/>
      <c r="F32" s="101"/>
      <c r="G32" s="10"/>
    </row>
    <row r="33" ht="12.75">
      <c r="G33" s="10"/>
    </row>
    <row r="34" ht="12.75">
      <c r="G34" s="10"/>
    </row>
    <row r="35" ht="12.75">
      <c r="G35" s="10"/>
    </row>
    <row r="36" ht="12.75">
      <c r="G36" s="10"/>
    </row>
    <row r="37" ht="12.75">
      <c r="G37" s="10"/>
    </row>
    <row r="38" ht="12.75">
      <c r="G38" s="10"/>
    </row>
    <row r="39" ht="12.75">
      <c r="G39" s="10"/>
    </row>
    <row r="40" ht="12.75">
      <c r="G40" s="10"/>
    </row>
    <row r="41" ht="12.75">
      <c r="G41" s="10"/>
    </row>
    <row r="42" ht="12.75">
      <c r="G42" s="10"/>
    </row>
    <row r="43" ht="12.75">
      <c r="G43" s="10"/>
    </row>
    <row r="44" ht="12.75">
      <c r="G44" s="10"/>
    </row>
    <row r="45" ht="12.75">
      <c r="G45" s="10"/>
    </row>
    <row r="46" ht="12.75">
      <c r="G46" s="10"/>
    </row>
    <row r="47" ht="12.75">
      <c r="G47" s="10"/>
    </row>
    <row r="48" ht="12.75">
      <c r="G48" s="10"/>
    </row>
    <row r="49" ht="12.75">
      <c r="G49" s="10"/>
    </row>
    <row r="50" ht="12.75">
      <c r="G50" s="10"/>
    </row>
    <row r="51" spans="7:10" ht="14.25">
      <c r="G51" s="10"/>
      <c r="J51" s="45"/>
    </row>
    <row r="52" ht="12.75">
      <c r="G52" s="10"/>
    </row>
    <row r="53" ht="12.75">
      <c r="G53" s="10"/>
    </row>
  </sheetData>
  <sheetProtection/>
  <mergeCells count="8">
    <mergeCell ref="D30:F30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A2" sqref="A2:D16"/>
    </sheetView>
  </sheetViews>
  <sheetFormatPr defaultColWidth="9.140625" defaultRowHeight="12.75"/>
  <cols>
    <col min="4" max="4" width="31.421875" style="0" customWidth="1"/>
  </cols>
  <sheetData>
    <row r="1" spans="1:5" ht="15">
      <c r="A1" s="115" t="s">
        <v>16</v>
      </c>
      <c r="B1" s="115"/>
      <c r="C1" s="115" t="s">
        <v>0</v>
      </c>
      <c r="D1" s="115" t="s">
        <v>24</v>
      </c>
      <c r="E1" s="115" t="s">
        <v>25</v>
      </c>
    </row>
    <row r="2" spans="1:4" ht="12.75">
      <c r="A2" t="s">
        <v>40</v>
      </c>
      <c r="B2" t="s">
        <v>61</v>
      </c>
      <c r="C2" t="s">
        <v>62</v>
      </c>
      <c r="D2" t="s">
        <v>63</v>
      </c>
    </row>
    <row r="3" spans="1:4" ht="12.75">
      <c r="A3" t="s">
        <v>41</v>
      </c>
      <c r="B3" t="s">
        <v>61</v>
      </c>
      <c r="C3" t="s">
        <v>64</v>
      </c>
      <c r="D3" t="s">
        <v>65</v>
      </c>
    </row>
    <row r="4" spans="1:4" ht="12.75">
      <c r="A4" t="s">
        <v>32</v>
      </c>
      <c r="B4" t="s">
        <v>61</v>
      </c>
      <c r="C4" t="s">
        <v>66</v>
      </c>
      <c r="D4" t="s">
        <v>67</v>
      </c>
    </row>
    <row r="5" spans="1:4" ht="12.75">
      <c r="A5" t="s">
        <v>33</v>
      </c>
      <c r="B5" t="s">
        <v>61</v>
      </c>
      <c r="C5" t="s">
        <v>68</v>
      </c>
      <c r="D5" t="s">
        <v>69</v>
      </c>
    </row>
    <row r="6" spans="1:4" ht="12.75">
      <c r="A6" t="s">
        <v>34</v>
      </c>
      <c r="B6" t="s">
        <v>61</v>
      </c>
      <c r="C6" t="s">
        <v>70</v>
      </c>
      <c r="D6" t="s">
        <v>71</v>
      </c>
    </row>
    <row r="7" spans="1:4" ht="12.75">
      <c r="A7" t="s">
        <v>42</v>
      </c>
      <c r="B7" t="s">
        <v>61</v>
      </c>
      <c r="C7" t="s">
        <v>72</v>
      </c>
      <c r="D7" t="s">
        <v>73</v>
      </c>
    </row>
    <row r="8" spans="1:4" ht="12.75">
      <c r="A8" t="s">
        <v>43</v>
      </c>
      <c r="B8" t="s">
        <v>61</v>
      </c>
      <c r="C8" t="s">
        <v>36</v>
      </c>
      <c r="D8" t="s">
        <v>74</v>
      </c>
    </row>
    <row r="9" spans="1:4" ht="12.75">
      <c r="A9" t="s">
        <v>35</v>
      </c>
      <c r="B9" t="s">
        <v>61</v>
      </c>
      <c r="C9" t="s">
        <v>75</v>
      </c>
      <c r="D9" t="s">
        <v>76</v>
      </c>
    </row>
    <row r="10" spans="1:4" ht="12.75">
      <c r="A10" t="s">
        <v>44</v>
      </c>
      <c r="B10" t="s">
        <v>61</v>
      </c>
      <c r="C10" t="s">
        <v>77</v>
      </c>
      <c r="D10" t="s">
        <v>78</v>
      </c>
    </row>
    <row r="11" spans="1:4" ht="12.75">
      <c r="A11" t="s">
        <v>39</v>
      </c>
      <c r="B11" t="s">
        <v>61</v>
      </c>
      <c r="C11" t="s">
        <v>38</v>
      </c>
      <c r="D11" t="s">
        <v>79</v>
      </c>
    </row>
    <row r="12" spans="1:4" ht="12.75">
      <c r="A12" t="s">
        <v>31</v>
      </c>
      <c r="B12" t="s">
        <v>61</v>
      </c>
      <c r="C12" t="s">
        <v>80</v>
      </c>
      <c r="D12" t="s">
        <v>81</v>
      </c>
    </row>
    <row r="13" spans="1:4" ht="12.75">
      <c r="A13" t="s">
        <v>37</v>
      </c>
      <c r="B13" t="s">
        <v>61</v>
      </c>
      <c r="C13" t="s">
        <v>82</v>
      </c>
      <c r="D13" t="s">
        <v>83</v>
      </c>
    </row>
    <row r="14" spans="1:4" ht="12.75">
      <c r="A14" t="s">
        <v>45</v>
      </c>
      <c r="B14" t="s">
        <v>61</v>
      </c>
      <c r="C14" t="s">
        <v>62</v>
      </c>
      <c r="D14" t="s">
        <v>84</v>
      </c>
    </row>
    <row r="15" spans="1:4" ht="12.75">
      <c r="A15" t="s">
        <v>46</v>
      </c>
      <c r="B15" t="s">
        <v>61</v>
      </c>
      <c r="C15" t="s">
        <v>85</v>
      </c>
      <c r="D15" t="s">
        <v>86</v>
      </c>
    </row>
    <row r="16" spans="1:4" ht="12.75">
      <c r="A16" t="s">
        <v>87</v>
      </c>
      <c r="B16" t="s">
        <v>61</v>
      </c>
      <c r="C16" t="s">
        <v>88</v>
      </c>
      <c r="D16" t="s">
        <v>89</v>
      </c>
    </row>
    <row r="17" spans="1:2" ht="12.75">
      <c r="A17" s="116"/>
      <c r="B17" s="116"/>
    </row>
    <row r="18" spans="1:2" ht="12.75">
      <c r="A18" s="116"/>
      <c r="B18" s="116"/>
    </row>
    <row r="19" spans="1:2" ht="12.75">
      <c r="A19" s="116"/>
      <c r="B19" s="116"/>
    </row>
    <row r="20" spans="1:2" ht="12.75">
      <c r="A20" s="116"/>
      <c r="B20" s="116"/>
    </row>
    <row r="21" spans="1:2" ht="12.75">
      <c r="A21" s="116"/>
      <c r="B21" s="116"/>
    </row>
    <row r="22" spans="1:2" ht="12.75">
      <c r="A22" s="116"/>
      <c r="B22" s="116"/>
    </row>
    <row r="23" spans="1:2" ht="12.75">
      <c r="A23" s="116"/>
      <c r="B23" s="116"/>
    </row>
    <row r="24" spans="1:2" ht="12.75">
      <c r="A24" s="116"/>
      <c r="B24" s="116"/>
    </row>
    <row r="25" spans="1:2" ht="12.75">
      <c r="A25" s="116"/>
      <c r="B25" s="116"/>
    </row>
    <row r="26" spans="1:2" ht="12.75">
      <c r="A26" s="116"/>
      <c r="B26" s="116"/>
    </row>
    <row r="27" spans="1:2" ht="12.75">
      <c r="A27" s="116"/>
      <c r="B27" s="116"/>
    </row>
    <row r="28" spans="1:2" ht="12.75">
      <c r="A28" s="116"/>
      <c r="B28" s="116"/>
    </row>
    <row r="29" spans="1:2" ht="12.75">
      <c r="A29" s="116"/>
      <c r="B29" s="116"/>
    </row>
    <row r="30" spans="1:2" ht="12.75">
      <c r="A30" s="116"/>
      <c r="B30" s="116"/>
    </row>
    <row r="31" spans="1:2" ht="12.75">
      <c r="A31" s="116"/>
      <c r="B31" s="116"/>
    </row>
    <row r="32" spans="1:2" ht="12.75">
      <c r="A32" s="116"/>
      <c r="B32" s="116"/>
    </row>
    <row r="33" spans="1:2" ht="12.75">
      <c r="A33" s="116"/>
      <c r="B33" s="116"/>
    </row>
    <row r="34" spans="1:2" ht="12.75">
      <c r="A34" s="116"/>
      <c r="B34" s="116"/>
    </row>
    <row r="35" spans="1:2" ht="12.75">
      <c r="A35" s="116"/>
      <c r="B35" s="116"/>
    </row>
    <row r="36" spans="1:2" ht="12.75">
      <c r="A36" s="116"/>
      <c r="B36" s="116"/>
    </row>
    <row r="37" spans="1:2" ht="12.75">
      <c r="A37" s="116"/>
      <c r="B37" s="116"/>
    </row>
    <row r="38" spans="1:2" ht="12.75">
      <c r="A38" s="116"/>
      <c r="B38" s="116"/>
    </row>
    <row r="39" spans="1:2" ht="12.75">
      <c r="A39" s="116"/>
      <c r="B39" s="116"/>
    </row>
    <row r="40" spans="1:2" ht="12.75">
      <c r="A40" s="116"/>
      <c r="B40" s="116"/>
    </row>
    <row r="41" spans="1:2" ht="12.75">
      <c r="A41" s="116"/>
      <c r="B41" s="116"/>
    </row>
    <row r="42" spans="1:2" ht="12.75">
      <c r="A42" s="116"/>
      <c r="B42" s="116"/>
    </row>
    <row r="43" spans="1:2" ht="12.75">
      <c r="A43" s="116"/>
      <c r="B43" s="116"/>
    </row>
    <row r="44" spans="1:2" ht="12.75">
      <c r="A44" s="116"/>
      <c r="B44" s="116"/>
    </row>
    <row r="45" spans="1:2" ht="12.75">
      <c r="A45" s="116"/>
      <c r="B45" s="116"/>
    </row>
    <row r="46" spans="1:2" ht="12.75">
      <c r="A46" s="116"/>
      <c r="B46" s="116"/>
    </row>
    <row r="47" spans="1:2" ht="12.75">
      <c r="A47" s="116"/>
      <c r="B47" s="116"/>
    </row>
    <row r="48" spans="1:2" ht="12.75">
      <c r="A48" s="116"/>
      <c r="B48" s="116"/>
    </row>
    <row r="49" spans="1:2" ht="12.75">
      <c r="A49" s="116"/>
      <c r="B49" s="116"/>
    </row>
    <row r="50" spans="1:2" ht="12.75">
      <c r="A50" s="116"/>
      <c r="B50" s="116"/>
    </row>
    <row r="51" spans="1:2" ht="12.75">
      <c r="A51" s="116"/>
      <c r="B51" s="116"/>
    </row>
    <row r="52" spans="1:2" ht="12.75">
      <c r="A52" s="116"/>
      <c r="B52" s="116"/>
    </row>
    <row r="53" spans="1:2" ht="12.75">
      <c r="A53" s="116"/>
      <c r="B53" s="116"/>
    </row>
    <row r="54" spans="1:2" ht="12.75">
      <c r="A54" s="116"/>
      <c r="B54" s="116"/>
    </row>
    <row r="55" spans="1:2" ht="12.75">
      <c r="A55" s="116"/>
      <c r="B55" s="116"/>
    </row>
    <row r="56" spans="1:2" ht="12.75">
      <c r="A56" s="116"/>
      <c r="B56" s="116"/>
    </row>
    <row r="57" spans="1:2" ht="12.75">
      <c r="A57" s="116"/>
      <c r="B57" s="116"/>
    </row>
    <row r="58" spans="1:2" ht="12.75">
      <c r="A58" s="116"/>
      <c r="B58" s="116"/>
    </row>
    <row r="59" spans="1:2" ht="12.75">
      <c r="A59" s="116"/>
      <c r="B59" s="116"/>
    </row>
    <row r="60" spans="1:2" ht="12.75">
      <c r="A60" s="116"/>
      <c r="B60" s="116"/>
    </row>
    <row r="61" spans="1:2" ht="12.75">
      <c r="A61" s="116"/>
      <c r="B61" s="116"/>
    </row>
    <row r="62" spans="1:2" ht="12.75">
      <c r="A62" s="116"/>
      <c r="B62" s="116"/>
    </row>
    <row r="63" spans="1:2" ht="12.75">
      <c r="A63" s="116"/>
      <c r="B63" s="116"/>
    </row>
    <row r="64" spans="1:2" ht="12.75">
      <c r="A64" s="116"/>
      <c r="B64" s="116"/>
    </row>
    <row r="65" spans="1:2" ht="12.75">
      <c r="A65" s="116"/>
      <c r="B65" s="116"/>
    </row>
    <row r="66" spans="1:2" ht="12.75">
      <c r="A66" s="116"/>
      <c r="B66" s="116"/>
    </row>
    <row r="67" spans="1:2" ht="12.75">
      <c r="A67" s="116"/>
      <c r="B67" s="116"/>
    </row>
    <row r="68" spans="1:2" ht="12.75">
      <c r="A68" s="116"/>
      <c r="B68" s="116"/>
    </row>
    <row r="69" spans="1:2" ht="12.75">
      <c r="A69" s="116"/>
      <c r="B69" s="116"/>
    </row>
    <row r="70" spans="1:2" ht="12.75">
      <c r="A70" s="116"/>
      <c r="B70" s="116"/>
    </row>
    <row r="71" spans="1:2" ht="12.75">
      <c r="A71" s="116"/>
      <c r="B71" s="116"/>
    </row>
    <row r="72" spans="1:2" ht="12.75">
      <c r="A72" s="116"/>
      <c r="B72" s="116"/>
    </row>
    <row r="73" spans="1:2" ht="12.75">
      <c r="A73" s="116"/>
      <c r="B73" s="116"/>
    </row>
    <row r="74" spans="1:2" ht="12.75">
      <c r="A74" s="116"/>
      <c r="B74" s="116"/>
    </row>
    <row r="75" spans="1:2" ht="12.75">
      <c r="A75" s="116"/>
      <c r="B75" s="116"/>
    </row>
    <row r="76" spans="1:2" ht="12.75">
      <c r="A76" s="116"/>
      <c r="B76" s="116"/>
    </row>
    <row r="77" spans="1:2" ht="12.75">
      <c r="A77" s="116"/>
      <c r="B77" s="116"/>
    </row>
    <row r="78" spans="1:2" ht="12.75">
      <c r="A78" s="116"/>
      <c r="B78" s="116"/>
    </row>
    <row r="79" spans="1:2" ht="12.75">
      <c r="A79" s="116"/>
      <c r="B79" s="116"/>
    </row>
    <row r="80" spans="1:2" ht="12.75">
      <c r="A80" s="116"/>
      <c r="B80" s="116"/>
    </row>
    <row r="81" spans="1:2" ht="12.75">
      <c r="A81" s="116"/>
      <c r="B81" s="116"/>
    </row>
    <row r="82" spans="1:2" ht="12.75">
      <c r="A82" s="116"/>
      <c r="B82" s="116"/>
    </row>
    <row r="83" spans="1:2" ht="12.75">
      <c r="A83" s="116"/>
      <c r="B83" s="116"/>
    </row>
    <row r="84" spans="1:2" ht="12.75">
      <c r="A84" s="116"/>
      <c r="B84" s="116"/>
    </row>
    <row r="85" spans="1:2" ht="12.75">
      <c r="A85" s="116"/>
      <c r="B85" s="116"/>
    </row>
    <row r="86" spans="1:2" ht="12.75">
      <c r="A86" s="116"/>
      <c r="B86" s="116"/>
    </row>
    <row r="87" spans="1:5" ht="12.75">
      <c r="A87" s="116"/>
      <c r="B87" s="116"/>
      <c r="C87" s="116"/>
      <c r="D87" s="116"/>
      <c r="E87" s="116"/>
    </row>
    <row r="88" spans="1:5" ht="12.75">
      <c r="A88" s="116"/>
      <c r="B88" s="116"/>
      <c r="C88" s="116"/>
      <c r="D88" s="116"/>
      <c r="E88" s="116"/>
    </row>
    <row r="89" spans="1:5" ht="12.75">
      <c r="A89" s="116"/>
      <c r="B89" s="116"/>
      <c r="C89" s="116"/>
      <c r="D89" s="116"/>
      <c r="E89" s="1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2021-02-09T20:05:01Z</cp:lastPrinted>
  <dcterms:created xsi:type="dcterms:W3CDTF">2009-11-01T12:11:22Z</dcterms:created>
  <dcterms:modified xsi:type="dcterms:W3CDTF">2021-12-18T11:47:17Z</dcterms:modified>
  <cp:category/>
  <cp:version/>
  <cp:contentType/>
  <cp:contentStatus/>
</cp:coreProperties>
</file>