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G:\My Drive\FPN\Predmeti\Spoljna politika\Master 22-23\"/>
    </mc:Choice>
  </mc:AlternateContent>
  <xr:revisionPtr revIDLastSave="0" documentId="13_ncr:1_{297877A3-719F-4402-BE81-BD688F3DF7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41" i="1" l="1"/>
  <c r="X41" i="1" s="1"/>
  <c r="Z41" i="1" s="1"/>
  <c r="AA41" i="1" s="1"/>
  <c r="T40" i="1"/>
  <c r="X40" i="1" s="1"/>
  <c r="Z40" i="1" s="1"/>
  <c r="AA40" i="1" s="1"/>
  <c r="T39" i="1"/>
  <c r="X39" i="1" s="1"/>
  <c r="Z39" i="1" s="1"/>
  <c r="AA39" i="1" s="1"/>
  <c r="T38" i="1"/>
  <c r="X38" i="1" s="1"/>
  <c r="Z38" i="1" s="1"/>
  <c r="AA38" i="1" s="1"/>
  <c r="T37" i="1"/>
  <c r="X37" i="1" s="1"/>
  <c r="Z37" i="1" s="1"/>
  <c r="AA37" i="1" s="1"/>
  <c r="T36" i="1"/>
  <c r="X36" i="1" s="1"/>
  <c r="Z36" i="1" s="1"/>
  <c r="AA36" i="1" s="1"/>
  <c r="T35" i="1"/>
  <c r="X35" i="1" s="1"/>
  <c r="Z35" i="1" s="1"/>
  <c r="AA35" i="1" s="1"/>
  <c r="T34" i="1"/>
  <c r="X34" i="1" s="1"/>
  <c r="Z34" i="1" s="1"/>
  <c r="AA34" i="1" s="1"/>
  <c r="T33" i="1"/>
  <c r="X33" i="1" s="1"/>
  <c r="Z33" i="1" s="1"/>
  <c r="AA33" i="1" s="1"/>
  <c r="T32" i="1"/>
  <c r="X32" i="1" s="1"/>
  <c r="Z32" i="1" s="1"/>
  <c r="AA32" i="1" s="1"/>
  <c r="T31" i="1"/>
  <c r="X31" i="1" s="1"/>
  <c r="Z31" i="1" s="1"/>
  <c r="AA31" i="1" s="1"/>
  <c r="T30" i="1"/>
  <c r="X30" i="1" s="1"/>
  <c r="Z30" i="1" s="1"/>
  <c r="AA30" i="1" s="1"/>
  <c r="T29" i="1"/>
  <c r="X29" i="1" s="1"/>
  <c r="Z29" i="1" s="1"/>
  <c r="AA29" i="1" s="1"/>
  <c r="T28" i="1"/>
  <c r="X28" i="1" s="1"/>
  <c r="Z28" i="1" s="1"/>
  <c r="AA28" i="1" s="1"/>
  <c r="T27" i="1"/>
  <c r="X27" i="1" s="1"/>
  <c r="Z27" i="1" s="1"/>
  <c r="AA27" i="1" s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X26" i="1" l="1"/>
  <c r="Z26" i="1" s="1"/>
  <c r="X25" i="1"/>
  <c r="Z25" i="1" s="1"/>
  <c r="X24" i="1"/>
  <c r="Z24" i="1" s="1"/>
  <c r="X23" i="1"/>
  <c r="Z23" i="1" s="1"/>
  <c r="X22" i="1"/>
  <c r="Z22" i="1" s="1"/>
  <c r="X21" i="1"/>
  <c r="Z21" i="1" s="1"/>
  <c r="X20" i="1"/>
  <c r="Z20" i="1" s="1"/>
  <c r="X19" i="1"/>
  <c r="Z19" i="1" s="1"/>
  <c r="X18" i="1"/>
  <c r="Z18" i="1" s="1"/>
  <c r="X17" i="1"/>
  <c r="Z17" i="1" s="1"/>
  <c r="X16" i="1"/>
  <c r="Z16" i="1" s="1"/>
  <c r="X15" i="1"/>
  <c r="Z15" i="1" s="1"/>
  <c r="X14" i="1"/>
  <c r="Z14" i="1" s="1"/>
  <c r="X13" i="1"/>
  <c r="Z13" i="1" s="1"/>
  <c r="X12" i="1"/>
  <c r="Z12" i="1" s="1"/>
  <c r="X11" i="1"/>
  <c r="Z11" i="1" s="1"/>
  <c r="X10" i="1"/>
  <c r="Z10" i="1" s="1"/>
  <c r="X9" i="1"/>
  <c r="Z9" i="1" s="1"/>
  <c r="X8" i="1"/>
  <c r="Z8" i="1" s="1"/>
  <c r="X7" i="1"/>
  <c r="Z7" i="1" s="1"/>
  <c r="X6" i="1"/>
  <c r="Z6" i="1" s="1"/>
  <c r="AA26" i="1" l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I2" i="1" l="1"/>
  <c r="AG2" i="1"/>
  <c r="AF2" i="1"/>
  <c r="AE2" i="1"/>
  <c r="AD2" i="1"/>
  <c r="AC2" i="1"/>
  <c r="AH2" i="1"/>
  <c r="AI3" i="1" l="1"/>
  <c r="AD3" i="1"/>
  <c r="AF3" i="1"/>
  <c r="AH3" i="1"/>
  <c r="AC4" i="1" s="1"/>
  <c r="AC3" i="1"/>
  <c r="AE3" i="1"/>
  <c r="AG3" i="1"/>
</calcChain>
</file>

<file path=xl/sharedStrings.xml><?xml version="1.0" encoding="utf-8"?>
<sst xmlns="http://schemas.openxmlformats.org/spreadsheetml/2006/main" count="182" uniqueCount="102">
  <si>
    <t>Redni broj</t>
  </si>
  <si>
    <t>Studijski program</t>
  </si>
  <si>
    <t>Broj indexa</t>
  </si>
  <si>
    <t>Aleksandra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</si>
  <si>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</si>
  <si>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</si>
  <si>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</si>
  <si>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</si>
  <si>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</si>
  <si>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</si>
  <si>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</si>
  <si>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</si>
  <si>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</si>
  <si>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</si>
  <si>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</si>
  <si>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</si>
  <si>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XV</t>
  </si>
  <si>
    <t>XII</t>
  </si>
  <si>
    <t>XIII</t>
  </si>
  <si>
    <t>XIV</t>
  </si>
  <si>
    <t>mo</t>
  </si>
  <si>
    <t>Ocjena</t>
  </si>
  <si>
    <t>Kol:</t>
  </si>
  <si>
    <t>KolP:</t>
  </si>
  <si>
    <t>Uk-Sem:</t>
  </si>
  <si>
    <t>ZI:</t>
  </si>
  <si>
    <t>UkBod:</t>
  </si>
  <si>
    <t>PREDMET: Spoljna politika</t>
  </si>
  <si>
    <t>A</t>
  </si>
  <si>
    <t>B</t>
  </si>
  <si>
    <t>C</t>
  </si>
  <si>
    <t>D</t>
  </si>
  <si>
    <t>E</t>
  </si>
  <si>
    <t>F</t>
  </si>
  <si>
    <t>Broj</t>
  </si>
  <si>
    <t>Procenat</t>
  </si>
  <si>
    <t>Prolaznost</t>
  </si>
  <si>
    <t>Neaktivno</t>
  </si>
  <si>
    <t>Vježbe</t>
  </si>
  <si>
    <t>Esej</t>
  </si>
  <si>
    <t>Sara</t>
  </si>
  <si>
    <t>Danilo</t>
  </si>
  <si>
    <t>Jeknić</t>
  </si>
  <si>
    <t>Nina</t>
  </si>
  <si>
    <t>Milica</t>
  </si>
  <si>
    <t>Danilović</t>
  </si>
  <si>
    <t>Jovana</t>
  </si>
  <si>
    <t>Stefan</t>
  </si>
  <si>
    <t>Elma</t>
  </si>
  <si>
    <t>Ljuca</t>
  </si>
  <si>
    <t>Jagetić</t>
  </si>
  <si>
    <t>Damjan</t>
  </si>
  <si>
    <t>Nikčević</t>
  </si>
  <si>
    <t>Anđela</t>
  </si>
  <si>
    <t>Gardašević</t>
  </si>
  <si>
    <t>Luka</t>
  </si>
  <si>
    <t>Bulatović</t>
  </si>
  <si>
    <t>Katarina</t>
  </si>
  <si>
    <t>Konatar</t>
  </si>
  <si>
    <t>Blečić</t>
  </si>
  <si>
    <t>Radovanović</t>
  </si>
  <si>
    <t>Ivana</t>
  </si>
  <si>
    <t>Božović</t>
  </si>
  <si>
    <t>Nađa</t>
  </si>
  <si>
    <t>Marsenić</t>
  </si>
  <si>
    <t>Lejla</t>
  </si>
  <si>
    <t>Hadžijusufović</t>
  </si>
  <si>
    <t>Brnović</t>
  </si>
  <si>
    <t>Međedović</t>
  </si>
  <si>
    <t>Lazarević</t>
  </si>
  <si>
    <t>Prijović</t>
  </si>
  <si>
    <t>Bogojević</t>
  </si>
  <si>
    <t>Nikolić</t>
  </si>
  <si>
    <t>Vučić</t>
  </si>
  <si>
    <t>Branko</t>
  </si>
  <si>
    <t>Dina</t>
  </si>
  <si>
    <t>Pepić</t>
  </si>
  <si>
    <t>Marijana</t>
  </si>
  <si>
    <t>Tomić</t>
  </si>
  <si>
    <t>Mirko</t>
  </si>
  <si>
    <t>Stojkanović</t>
  </si>
  <si>
    <t>Slađana</t>
  </si>
  <si>
    <t>Đinović</t>
  </si>
  <si>
    <t>Adelisa</t>
  </si>
  <si>
    <t>Ćeranić</t>
  </si>
  <si>
    <t>Eva Marija</t>
  </si>
  <si>
    <t>Maković</t>
  </si>
  <si>
    <t>Bogavac</t>
  </si>
  <si>
    <t>Rade</t>
  </si>
  <si>
    <t>Mandić</t>
  </si>
  <si>
    <t>Ivona</t>
  </si>
  <si>
    <t>Bušković</t>
  </si>
  <si>
    <t>Perišić</t>
  </si>
  <si>
    <t>Palibrk</t>
  </si>
  <si>
    <t>Otović</t>
  </si>
  <si>
    <t>Radojičić</t>
  </si>
  <si>
    <t>Rajič</t>
  </si>
  <si>
    <t>Mašan</t>
  </si>
  <si>
    <t>Miranović</t>
  </si>
  <si>
    <t>Branka</t>
  </si>
  <si>
    <t>Tomović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</si>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</sst>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0"/>
      <color theme="1"/>
      <name val="Book Antiqua"/>
      <family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Book Antiqua"/>
      <family val="1"/>
    </font>
    <font>
      <b/>
      <sz val="11"/>
      <name val="Garamond"/>
      <family val="1"/>
    </font>
    <font>
      <sz val="11"/>
      <name val="Garamond"/>
      <family val="1"/>
    </font>
    <font>
      <sz val="11"/>
      <color theme="1"/>
      <name val="Garamond"/>
      <family val="1"/>
    </font>
    <font>
      <sz val="11"/>
      <color rgb="FF000000"/>
      <name val="Garamond"/>
      <family val="1"/>
    </font>
    <font>
      <sz val="11"/>
      <color rgb="FF333333"/>
      <name val="Garamond"/>
      <family val="1"/>
    </font>
    <font>
      <sz val="6"/>
      <color rgb="FF333333"/>
      <name val="Verdana"/>
      <family val="2"/>
    </font>
    <font>
      <sz val="10"/>
      <color theme="1"/>
      <name val="Garamond"/>
      <family val="1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rgb="FF000000"/>
      </left>
      <right style="hair">
        <color rgb="FF000000"/>
      </right>
      <top style="double">
        <color rgb="FF000000"/>
      </top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double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 diagonalDown="1"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ed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ed">
        <color indexed="64"/>
      </diagonal>
    </border>
    <border>
      <left style="medium">
        <color rgb="FFDEDFDE"/>
      </left>
      <right/>
      <top style="medium">
        <color rgb="FFDEDFDE"/>
      </top>
      <bottom/>
      <diagonal/>
    </border>
    <border>
      <left/>
      <right/>
      <top style="medium">
        <color rgb="FFDEDFDE"/>
      </top>
      <bottom/>
      <diagonal/>
    </border>
    <border>
      <left/>
      <right style="medium">
        <color rgb="FFDEDFDE"/>
      </right>
      <top style="medium">
        <color rgb="FFDEDFDE"/>
      </top>
      <bottom/>
      <diagonal/>
    </border>
    <border>
      <left style="medium">
        <color rgb="FFDEDFDE"/>
      </left>
      <right/>
      <top/>
      <bottom/>
      <diagonal/>
    </border>
    <border>
      <left/>
      <right style="medium">
        <color rgb="FFDEDFDE"/>
      </right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8" applyNumberFormat="0" applyFill="0" applyAlignment="0" applyProtection="0"/>
    <xf numFmtId="0" fontId="5" fillId="0" borderId="19" applyNumberFormat="0" applyFill="0" applyAlignment="0" applyProtection="0"/>
    <xf numFmtId="0" fontId="6" fillId="0" borderId="20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1" applyNumberFormat="0" applyAlignment="0" applyProtection="0"/>
    <xf numFmtId="0" fontId="11" fillId="7" borderId="22" applyNumberFormat="0" applyAlignment="0" applyProtection="0"/>
    <xf numFmtId="0" fontId="12" fillId="7" borderId="21" applyNumberFormat="0" applyAlignment="0" applyProtection="0"/>
    <xf numFmtId="0" fontId="13" fillId="0" borderId="23" applyNumberFormat="0" applyFill="0" applyAlignment="0" applyProtection="0"/>
    <xf numFmtId="0" fontId="14" fillId="8" borderId="24" applyNumberFormat="0" applyAlignment="0" applyProtection="0"/>
    <xf numFmtId="0" fontId="15" fillId="0" borderId="0" applyNumberFormat="0" applyFill="0" applyBorder="0" applyAlignment="0" applyProtection="0"/>
    <xf numFmtId="0" fontId="2" fillId="9" borderId="25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26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/>
    </xf>
    <xf numFmtId="49" fontId="21" fillId="2" borderId="0" xfId="0" applyNumberFormat="1" applyFont="1" applyFill="1" applyAlignment="1">
      <alignment horizontal="left"/>
    </xf>
    <xf numFmtId="0" fontId="21" fillId="2" borderId="0" xfId="0" applyFont="1" applyFill="1"/>
    <xf numFmtId="0" fontId="21" fillId="2" borderId="0" xfId="0" applyFont="1" applyFill="1" applyAlignment="1">
      <alignment horizontal="center" vertical="center"/>
    </xf>
    <xf numFmtId="0" fontId="22" fillId="2" borderId="0" xfId="0" applyFont="1" applyFill="1"/>
    <xf numFmtId="0" fontId="22" fillId="2" borderId="0" xfId="0" applyFont="1" applyFill="1" applyAlignment="1">
      <alignment horizontal="center" vertical="center"/>
    </xf>
    <xf numFmtId="0" fontId="22" fillId="2" borderId="7" xfId="0" applyFont="1" applyFill="1" applyBorder="1"/>
    <xf numFmtId="0" fontId="23" fillId="0" borderId="27" xfId="0" applyFont="1" applyBorder="1" applyAlignment="1">
      <alignment horizontal="left" vertical="center"/>
    </xf>
    <xf numFmtId="0" fontId="23" fillId="0" borderId="44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1" fillId="2" borderId="2" xfId="0" applyFont="1" applyFill="1" applyBorder="1" applyAlignment="1">
      <alignment horizontal="left" vertical="center" wrapText="1" shrinkToFit="1"/>
    </xf>
    <xf numFmtId="49" fontId="21" fillId="2" borderId="3" xfId="0" applyNumberFormat="1" applyFont="1" applyFill="1" applyBorder="1" applyAlignment="1">
      <alignment horizontal="left" vertical="center" shrinkToFit="1"/>
    </xf>
    <xf numFmtId="0" fontId="21" fillId="2" borderId="0" xfId="0" applyFont="1" applyFill="1" applyAlignment="1">
      <alignment vertical="center" wrapText="1" shrinkToFit="1"/>
    </xf>
    <xf numFmtId="0" fontId="22" fillId="2" borderId="1" xfId="0" applyFont="1" applyFill="1" applyBorder="1"/>
    <xf numFmtId="0" fontId="22" fillId="2" borderId="13" xfId="0" applyFont="1" applyFill="1" applyBorder="1"/>
    <xf numFmtId="0" fontId="22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2" borderId="11" xfId="0" applyFont="1" applyFill="1" applyBorder="1"/>
    <xf numFmtId="0" fontId="22" fillId="0" borderId="0" xfId="0" applyFont="1" applyAlignment="1">
      <alignment horizontal="left" vertical="center"/>
    </xf>
    <xf numFmtId="0" fontId="21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/>
    </xf>
    <xf numFmtId="0" fontId="21" fillId="2" borderId="29" xfId="0" applyFont="1" applyFill="1" applyBorder="1" applyAlignment="1">
      <alignment horizontal="center" wrapText="1"/>
    </xf>
    <xf numFmtId="0" fontId="21" fillId="2" borderId="30" xfId="0" applyFont="1" applyFill="1" applyBorder="1" applyAlignment="1">
      <alignment horizontal="center"/>
    </xf>
    <xf numFmtId="0" fontId="21" fillId="2" borderId="31" xfId="0" applyFont="1" applyFill="1" applyBorder="1" applyAlignment="1">
      <alignment horizontal="center"/>
    </xf>
    <xf numFmtId="0" fontId="21" fillId="2" borderId="47" xfId="0" applyFont="1" applyFill="1" applyBorder="1" applyAlignment="1">
      <alignment horizontal="center"/>
    </xf>
    <xf numFmtId="0" fontId="21" fillId="2" borderId="48" xfId="0" applyFont="1" applyFill="1" applyBorder="1" applyAlignment="1">
      <alignment horizontal="center"/>
    </xf>
    <xf numFmtId="0" fontId="22" fillId="2" borderId="30" xfId="0" applyFont="1" applyFill="1" applyBorder="1" applyAlignment="1">
      <alignment horizontal="center"/>
    </xf>
    <xf numFmtId="0" fontId="22" fillId="2" borderId="32" xfId="0" applyFont="1" applyFill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0" fontId="22" fillId="0" borderId="17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1" fillId="2" borderId="33" xfId="0" applyFont="1" applyFill="1" applyBorder="1" applyAlignment="1">
      <alignment horizontal="center"/>
    </xf>
    <xf numFmtId="0" fontId="21" fillId="2" borderId="34" xfId="0" applyFont="1" applyFill="1" applyBorder="1" applyAlignment="1">
      <alignment horizontal="center"/>
    </xf>
    <xf numFmtId="0" fontId="21" fillId="2" borderId="35" xfId="0" applyFont="1" applyFill="1" applyBorder="1" applyAlignment="1">
      <alignment horizontal="center"/>
    </xf>
    <xf numFmtId="0" fontId="21" fillId="2" borderId="49" xfId="0" applyFont="1" applyFill="1" applyBorder="1" applyAlignment="1">
      <alignment horizontal="center"/>
    </xf>
    <xf numFmtId="0" fontId="21" fillId="2" borderId="50" xfId="0" applyFont="1" applyFill="1" applyBorder="1" applyAlignment="1">
      <alignment horizontal="center"/>
    </xf>
    <xf numFmtId="0" fontId="22" fillId="2" borderId="34" xfId="0" applyFont="1" applyFill="1" applyBorder="1" applyAlignment="1">
      <alignment horizontal="center"/>
    </xf>
    <xf numFmtId="0" fontId="22" fillId="2" borderId="36" xfId="0" applyFont="1" applyFill="1" applyBorder="1" applyAlignment="1">
      <alignment horizontal="center"/>
    </xf>
    <xf numFmtId="0" fontId="22" fillId="0" borderId="42" xfId="0" applyFont="1" applyBorder="1" applyAlignment="1">
      <alignment horizontal="center"/>
    </xf>
    <xf numFmtId="0" fontId="22" fillId="0" borderId="42" xfId="0" applyFont="1" applyBorder="1" applyAlignment="1">
      <alignment horizontal="center" vertical="center"/>
    </xf>
    <xf numFmtId="0" fontId="21" fillId="2" borderId="37" xfId="0" applyFont="1" applyFill="1" applyBorder="1" applyAlignment="1">
      <alignment horizontal="center"/>
    </xf>
    <xf numFmtId="0" fontId="21" fillId="2" borderId="38" xfId="0" applyFont="1" applyFill="1" applyBorder="1" applyAlignment="1">
      <alignment horizontal="center"/>
    </xf>
    <xf numFmtId="0" fontId="21" fillId="2" borderId="39" xfId="0" applyFont="1" applyFill="1" applyBorder="1" applyAlignment="1">
      <alignment horizontal="center"/>
    </xf>
    <xf numFmtId="0" fontId="21" fillId="2" borderId="51" xfId="0" applyFont="1" applyFill="1" applyBorder="1" applyAlignment="1">
      <alignment horizontal="center"/>
    </xf>
    <xf numFmtId="0" fontId="21" fillId="2" borderId="52" xfId="0" applyFont="1" applyFill="1" applyBorder="1" applyAlignment="1">
      <alignment horizontal="center"/>
    </xf>
    <xf numFmtId="0" fontId="22" fillId="2" borderId="38" xfId="0" applyFont="1" applyFill="1" applyBorder="1" applyAlignment="1">
      <alignment horizontal="center"/>
    </xf>
    <xf numFmtId="0" fontId="22" fillId="2" borderId="40" xfId="0" applyFont="1" applyFill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22" fillId="0" borderId="43" xfId="0" applyFont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 wrapText="1" shrinkToFit="1"/>
    </xf>
    <xf numFmtId="0" fontId="21" fillId="2" borderId="11" xfId="0" applyFont="1" applyFill="1" applyBorder="1" applyAlignment="1">
      <alignment horizontal="center" vertical="center" wrapText="1" shrinkToFit="1"/>
    </xf>
    <xf numFmtId="0" fontId="25" fillId="34" borderId="0" xfId="0" applyFont="1" applyFill="1" applyAlignment="1">
      <alignment vertical="center" wrapText="1"/>
    </xf>
    <xf numFmtId="0" fontId="25" fillId="35" borderId="0" xfId="0" applyFont="1" applyFill="1" applyAlignment="1">
      <alignment vertical="center" wrapText="1"/>
    </xf>
    <xf numFmtId="0" fontId="25" fillId="34" borderId="53" xfId="0" applyFont="1" applyFill="1" applyBorder="1" applyAlignment="1">
      <alignment vertical="center" wrapText="1"/>
    </xf>
    <xf numFmtId="0" fontId="25" fillId="34" borderId="54" xfId="0" applyFont="1" applyFill="1" applyBorder="1" applyAlignment="1">
      <alignment vertical="center" wrapText="1"/>
    </xf>
    <xf numFmtId="0" fontId="25" fillId="34" borderId="55" xfId="0" applyFont="1" applyFill="1" applyBorder="1" applyAlignment="1">
      <alignment vertical="center" wrapText="1"/>
    </xf>
    <xf numFmtId="0" fontId="25" fillId="35" borderId="56" xfId="0" applyFont="1" applyFill="1" applyBorder="1" applyAlignment="1">
      <alignment vertical="center" wrapText="1"/>
    </xf>
    <xf numFmtId="0" fontId="25" fillId="35" borderId="57" xfId="0" applyFont="1" applyFill="1" applyBorder="1" applyAlignment="1">
      <alignment vertical="center" wrapText="1"/>
    </xf>
    <xf numFmtId="0" fontId="25" fillId="34" borderId="56" xfId="0" applyFont="1" applyFill="1" applyBorder="1" applyAlignment="1">
      <alignment vertical="center" wrapText="1"/>
    </xf>
    <xf numFmtId="0" fontId="25" fillId="34" borderId="57" xfId="0" applyFont="1" applyFill="1" applyBorder="1" applyAlignment="1">
      <alignment vertical="center" wrapText="1"/>
    </xf>
    <xf numFmtId="0" fontId="25" fillId="35" borderId="58" xfId="0" applyFont="1" applyFill="1" applyBorder="1" applyAlignment="1">
      <alignment vertical="center" wrapText="1"/>
    </xf>
    <xf numFmtId="0" fontId="25" fillId="35" borderId="59" xfId="0" applyFont="1" applyFill="1" applyBorder="1" applyAlignment="1">
      <alignment vertical="center" wrapText="1"/>
    </xf>
    <xf numFmtId="0" fontId="25" fillId="35" borderId="60" xfId="0" applyFont="1" applyFill="1" applyBorder="1" applyAlignment="1">
      <alignment vertical="center" wrapTex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4" fillId="34" borderId="61" xfId="0" applyFont="1" applyFill="1" applyBorder="1" applyAlignment="1">
      <alignment vertical="center" wrapText="1"/>
    </xf>
    <xf numFmtId="0" fontId="24" fillId="34" borderId="62" xfId="0" applyFont="1" applyFill="1" applyBorder="1" applyAlignment="1">
      <alignment vertical="center" wrapText="1"/>
    </xf>
    <xf numFmtId="0" fontId="22" fillId="0" borderId="63" xfId="0" applyFont="1" applyBorder="1"/>
    <xf numFmtId="0" fontId="22" fillId="0" borderId="64" xfId="0" applyFont="1" applyBorder="1"/>
    <xf numFmtId="0" fontId="22" fillId="0" borderId="65" xfId="0" applyFont="1" applyBorder="1"/>
    <xf numFmtId="0" fontId="22" fillId="0" borderId="66" xfId="0" applyFont="1" applyBorder="1"/>
    <xf numFmtId="0" fontId="21" fillId="2" borderId="12" xfId="0" applyFont="1" applyFill="1" applyBorder="1" applyAlignment="1">
      <alignment horizontal="center" vertical="center" wrapText="1" shrinkToFit="1"/>
    </xf>
    <xf numFmtId="0" fontId="21" fillId="2" borderId="4" xfId="0" applyFont="1" applyFill="1" applyBorder="1" applyAlignment="1">
      <alignment horizontal="center" vertical="center" textRotation="90" wrapText="1" shrinkToFit="1"/>
    </xf>
    <xf numFmtId="0" fontId="21" fillId="2" borderId="8" xfId="0" applyFont="1" applyFill="1" applyBorder="1" applyAlignment="1">
      <alignment horizontal="center" vertical="center" textRotation="90" wrapText="1" shrinkToFit="1"/>
    </xf>
    <xf numFmtId="0" fontId="21" fillId="2" borderId="14" xfId="0" applyFont="1" applyFill="1" applyBorder="1" applyAlignment="1">
      <alignment horizontal="center" vertical="center" textRotation="90" wrapText="1" shrinkToFit="1"/>
    </xf>
    <xf numFmtId="0" fontId="21" fillId="2" borderId="5" xfId="0" applyFont="1" applyFill="1" applyBorder="1" applyAlignment="1">
      <alignment horizontal="center" vertical="center" wrapText="1" shrinkToFit="1"/>
    </xf>
    <xf numFmtId="0" fontId="21" fillId="2" borderId="6" xfId="0" applyFont="1" applyFill="1" applyBorder="1" applyAlignment="1">
      <alignment horizontal="center" vertical="center" wrapText="1" shrinkToFit="1"/>
    </xf>
    <xf numFmtId="0" fontId="21" fillId="2" borderId="16" xfId="0" applyFont="1" applyFill="1" applyBorder="1" applyAlignment="1">
      <alignment horizontal="center" vertical="center" wrapText="1" shrinkToFit="1"/>
    </xf>
    <xf numFmtId="0" fontId="21" fillId="2" borderId="15" xfId="0" applyFont="1" applyFill="1" applyBorder="1" applyAlignment="1">
      <alignment horizontal="center" vertical="center" wrapText="1" shrinkToFit="1"/>
    </xf>
    <xf numFmtId="0" fontId="21" fillId="2" borderId="9" xfId="0" applyFont="1" applyFill="1" applyBorder="1" applyAlignment="1">
      <alignment horizontal="center" vertical="center" wrapText="1" shrinkToFit="1"/>
    </xf>
    <xf numFmtId="0" fontId="21" fillId="2" borderId="10" xfId="0" applyFont="1" applyFill="1" applyBorder="1" applyAlignment="1">
      <alignment horizontal="center" vertical="center" wrapText="1" shrinkToFit="1"/>
    </xf>
    <xf numFmtId="0" fontId="21" fillId="2" borderId="11" xfId="0" applyFont="1" applyFill="1" applyBorder="1" applyAlignment="1">
      <alignment horizontal="center" vertical="center" wrapText="1" shrinkToFi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3"/>
  <sheetViews>
    <sheetView tabSelected="1" workbookViewId="0">
      <selection activeCell="T6" sqref="T6"/>
    </sheetView>
  </sheetViews>
  <sheetFormatPr defaultColWidth="9.109375" defaultRowHeight="14.4" x14ac:dyDescent="0.3"/>
  <cols>
    <col min="1" max="1" width="6" style="3" customWidth="1"/>
    <col min="2" max="2" width="5.5546875" style="1" customWidth="1"/>
    <col min="3" max="3" width="6.44140625" style="1" customWidth="1"/>
    <col min="4" max="4" width="4.109375" style="2" customWidth="1"/>
    <col min="5" max="19" width="3.44140625" style="1" hidden="1" customWidth="1"/>
    <col min="20" max="20" width="6.88671875" style="1" customWidth="1"/>
    <col min="21" max="23" width="5.109375" style="1" customWidth="1"/>
    <col min="24" max="24" width="6.6640625" style="3" customWidth="1"/>
    <col min="25" max="26" width="6.109375" style="3" customWidth="1"/>
    <col min="27" max="27" width="6.109375" style="1" customWidth="1"/>
    <col min="28" max="28" width="11.5546875" style="5" customWidth="1"/>
    <col min="29" max="34" width="5.44140625" style="3" customWidth="1"/>
    <col min="35" max="35" width="9.5546875" style="4" customWidth="1"/>
    <col min="36" max="16384" width="9.109375" style="1"/>
  </cols>
  <sheetData>
    <row r="1" spans="1:35" ht="15.6" thickTop="1" thickBot="1" x14ac:dyDescent="0.35">
      <c r="A1" s="7" t="s">
        <v>27</v>
      </c>
      <c r="B1" s="8"/>
      <c r="C1" s="9"/>
      <c r="D1" s="11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2"/>
      <c r="Q1" s="12"/>
      <c r="R1" s="12"/>
      <c r="S1" s="12"/>
      <c r="T1" s="12"/>
      <c r="U1" s="12"/>
      <c r="V1" s="12"/>
      <c r="W1" s="12"/>
      <c r="X1" s="13"/>
      <c r="Y1" s="13"/>
      <c r="Z1" s="13"/>
      <c r="AA1" s="14"/>
      <c r="AB1" s="15"/>
      <c r="AC1" s="16" t="s">
        <v>28</v>
      </c>
      <c r="AD1" s="17" t="s">
        <v>29</v>
      </c>
      <c r="AE1" s="17" t="s">
        <v>30</v>
      </c>
      <c r="AF1" s="17" t="s">
        <v>31</v>
      </c>
      <c r="AG1" s="17" t="s">
        <v>32</v>
      </c>
      <c r="AH1" s="18" t="s">
        <v>33</v>
      </c>
      <c r="AI1" s="19" t="s">
        <v>37</v>
      </c>
    </row>
    <row r="2" spans="1:35" ht="15.6" thickTop="1" thickBot="1" x14ac:dyDescent="0.35">
      <c r="A2" s="11"/>
      <c r="B2" s="8"/>
      <c r="C2" s="9"/>
      <c r="D2" s="11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2"/>
      <c r="Q2" s="12"/>
      <c r="R2" s="12"/>
      <c r="S2" s="12"/>
      <c r="T2" s="12"/>
      <c r="U2" s="12"/>
      <c r="V2" s="12"/>
      <c r="W2" s="12"/>
      <c r="X2" s="13"/>
      <c r="Y2" s="13"/>
      <c r="Z2" s="13"/>
      <c r="AA2" s="14"/>
      <c r="AB2" s="15" t="s">
        <v>34</v>
      </c>
      <c r="AC2" s="16">
        <f>COUNTIF(AA6:AA146,"A")</f>
        <v>0</v>
      </c>
      <c r="AD2" s="17">
        <f>COUNTIF(AA6:AA146,"B")</f>
        <v>0</v>
      </c>
      <c r="AE2" s="17">
        <f>COUNTIF(AA6:AA146,"C")</f>
        <v>0</v>
      </c>
      <c r="AF2" s="17">
        <f>COUNTIF(AA6:AA146,"D")</f>
        <v>0</v>
      </c>
      <c r="AG2" s="17">
        <f>COUNTIF(AA6:AA146,"E")</f>
        <v>0</v>
      </c>
      <c r="AH2" s="18">
        <f>COUNTIF(AA6:AA51,"F")</f>
        <v>34</v>
      </c>
      <c r="AI2" s="19">
        <f>COUNTIF(AA6:AA46, "Neakt.")</f>
        <v>2</v>
      </c>
    </row>
    <row r="3" spans="1:35" ht="15.6" thickTop="1" thickBot="1" x14ac:dyDescent="0.35">
      <c r="A3" s="84" t="s">
        <v>0</v>
      </c>
      <c r="B3" s="20"/>
      <c r="C3" s="21"/>
      <c r="D3" s="85" t="s">
        <v>1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12"/>
      <c r="Q3" s="12"/>
      <c r="R3" s="12"/>
      <c r="S3" s="12"/>
      <c r="T3" s="12"/>
      <c r="U3" s="23"/>
      <c r="V3" s="12"/>
      <c r="W3" s="12"/>
      <c r="X3" s="13"/>
      <c r="Y3" s="13"/>
      <c r="Z3" s="13"/>
      <c r="AA3" s="24"/>
      <c r="AB3" s="15" t="s">
        <v>35</v>
      </c>
      <c r="AC3" s="16">
        <f>(AC2/SUM(AC2:AH2))*100</f>
        <v>0</v>
      </c>
      <c r="AD3" s="17">
        <f>(AD2/SUM(AC2:AH2))*100</f>
        <v>0</v>
      </c>
      <c r="AE3" s="17">
        <f>(AE2/SUM(AC2:AH2))*100</f>
        <v>0</v>
      </c>
      <c r="AF3" s="17">
        <f>(AF2/SUM(AC2:AH2))*100</f>
        <v>0</v>
      </c>
      <c r="AG3" s="17">
        <f>(AG2/SUM(AC2:AH2))*100</f>
        <v>0</v>
      </c>
      <c r="AH3" s="18">
        <f>(AH2/SUM(AC2:AH2))*100</f>
        <v>100</v>
      </c>
      <c r="AI3" s="19">
        <f>AI2/SUM(AC2:AH2)*100</f>
        <v>5.8823529411764701</v>
      </c>
    </row>
    <row r="4" spans="1:35" s="6" customFormat="1" ht="18" customHeight="1" thickTop="1" thickBot="1" x14ac:dyDescent="0.35">
      <c r="A4" s="84"/>
      <c r="B4" s="88" t="s">
        <v>2</v>
      </c>
      <c r="C4" s="89"/>
      <c r="D4" s="86"/>
      <c r="E4" s="92" t="s">
        <v>15</v>
      </c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4"/>
      <c r="T4" s="63" t="s">
        <v>38</v>
      </c>
      <c r="U4" s="25" t="s">
        <v>39</v>
      </c>
      <c r="V4" s="25" t="s">
        <v>22</v>
      </c>
      <c r="W4" s="25" t="s">
        <v>23</v>
      </c>
      <c r="X4" s="25" t="s">
        <v>24</v>
      </c>
      <c r="Y4" s="25" t="s">
        <v>25</v>
      </c>
      <c r="Z4" s="25" t="s">
        <v>26</v>
      </c>
      <c r="AA4" s="25" t="s">
        <v>21</v>
      </c>
      <c r="AB4" s="15" t="s">
        <v>36</v>
      </c>
      <c r="AC4" s="16">
        <f>100-AH3</f>
        <v>0</v>
      </c>
      <c r="AD4" s="17"/>
      <c r="AE4" s="17"/>
      <c r="AF4" s="17"/>
      <c r="AG4" s="17"/>
      <c r="AH4" s="18"/>
      <c r="AI4" s="26"/>
    </row>
    <row r="5" spans="1:35" ht="16.5" customHeight="1" thickTop="1" thickBot="1" x14ac:dyDescent="0.35">
      <c r="A5" s="84"/>
      <c r="B5" s="90"/>
      <c r="C5" s="91"/>
      <c r="D5" s="87"/>
      <c r="E5" s="62" t="s">
        <v>4</v>
      </c>
      <c r="F5" s="62" t="s">
        <v>5</v>
      </c>
      <c r="G5" s="62" t="s">
        <v>6</v>
      </c>
      <c r="H5" s="62" t="s">
        <v>7</v>
      </c>
      <c r="I5" s="62" t="s">
        <v>8</v>
      </c>
      <c r="J5" s="62" t="s">
        <v>9</v>
      </c>
      <c r="K5" s="62" t="s">
        <v>10</v>
      </c>
      <c r="L5" s="62" t="s">
        <v>11</v>
      </c>
      <c r="M5" s="62" t="s">
        <v>12</v>
      </c>
      <c r="N5" s="62" t="s">
        <v>13</v>
      </c>
      <c r="O5" s="62" t="s">
        <v>14</v>
      </c>
      <c r="P5" s="62" t="s">
        <v>17</v>
      </c>
      <c r="Q5" s="62" t="s">
        <v>18</v>
      </c>
      <c r="R5" s="62" t="s">
        <v>19</v>
      </c>
      <c r="S5" s="62" t="s">
        <v>16</v>
      </c>
      <c r="T5" s="62">
        <v>10</v>
      </c>
      <c r="U5" s="62">
        <v>10</v>
      </c>
      <c r="V5" s="12">
        <v>40</v>
      </c>
      <c r="W5" s="12"/>
      <c r="X5" s="13">
        <v>60</v>
      </c>
      <c r="Y5" s="13">
        <v>40</v>
      </c>
      <c r="Z5" s="13">
        <v>100</v>
      </c>
      <c r="AA5" s="27"/>
      <c r="AB5" s="28"/>
      <c r="AC5" s="26"/>
      <c r="AD5" s="26"/>
      <c r="AE5" s="26"/>
      <c r="AF5" s="26"/>
      <c r="AG5" s="26"/>
      <c r="AH5" s="26"/>
      <c r="AI5" s="26"/>
    </row>
    <row r="6" spans="1:35" ht="15.6" thickTop="1" thickBot="1" x14ac:dyDescent="0.35">
      <c r="A6" s="29">
        <v>1</v>
      </c>
      <c r="B6" s="78">
        <v>23</v>
      </c>
      <c r="C6" s="79">
        <v>2022</v>
      </c>
      <c r="D6" s="30" t="s">
        <v>20</v>
      </c>
      <c r="E6" s="31">
        <v>1</v>
      </c>
      <c r="F6" s="32">
        <v>1</v>
      </c>
      <c r="G6" s="32">
        <v>1</v>
      </c>
      <c r="H6" s="32">
        <v>1</v>
      </c>
      <c r="I6" s="32">
        <v>1</v>
      </c>
      <c r="J6" s="33">
        <v>1</v>
      </c>
      <c r="K6" s="34"/>
      <c r="L6" s="35"/>
      <c r="M6" s="35"/>
      <c r="N6" s="32"/>
      <c r="O6" s="32"/>
      <c r="P6" s="32"/>
      <c r="Q6" s="36"/>
      <c r="R6" s="36"/>
      <c r="S6" s="37"/>
      <c r="T6" s="38">
        <f>(ROUND(SUM(E6:S6)*1.66,1))</f>
        <v>10</v>
      </c>
      <c r="U6" s="39"/>
      <c r="V6" s="39">
        <v>38</v>
      </c>
      <c r="W6" s="39"/>
      <c r="X6" s="40">
        <f t="shared" ref="X6:X38" si="0">ROUND(IF(W6&gt;0, SUM(T6:U6, W6), SUM(T6:V6)),0)</f>
        <v>48</v>
      </c>
      <c r="Y6" s="41"/>
      <c r="Z6" s="41">
        <f>SUM(X6:Y6)</f>
        <v>48</v>
      </c>
      <c r="AA6" s="38" t="str">
        <f>IF(Z6=0, "Neakt.", IF(Z6&gt;89.9,"A",IF(Z6&gt;79.9,"B",IF(Z6&gt;69.9,"C",IF(Z6&gt;59.9,"D",IF(Z6&gt;49.9,"E","F"))))))</f>
        <v>F</v>
      </c>
      <c r="AB6" s="28"/>
      <c r="AC6" s="26"/>
      <c r="AD6" s="26"/>
      <c r="AE6" s="26"/>
      <c r="AF6" s="26"/>
      <c r="AG6" s="26"/>
      <c r="AH6" s="26"/>
      <c r="AI6" s="26"/>
    </row>
    <row r="7" spans="1:35" ht="15.6" thickTop="1" thickBot="1" x14ac:dyDescent="0.35">
      <c r="A7" s="42">
        <v>2</v>
      </c>
      <c r="B7" s="80">
        <v>24</v>
      </c>
      <c r="C7" s="81">
        <v>2022</v>
      </c>
      <c r="D7" s="30" t="s">
        <v>20</v>
      </c>
      <c r="E7" s="43"/>
      <c r="F7" s="44">
        <v>1</v>
      </c>
      <c r="G7" s="44">
        <v>1</v>
      </c>
      <c r="H7" s="44">
        <v>1</v>
      </c>
      <c r="I7" s="44">
        <v>1</v>
      </c>
      <c r="J7" s="45">
        <v>2</v>
      </c>
      <c r="K7" s="46"/>
      <c r="L7" s="47"/>
      <c r="M7" s="47"/>
      <c r="N7" s="44"/>
      <c r="O7" s="44"/>
      <c r="P7" s="44"/>
      <c r="Q7" s="48"/>
      <c r="R7" s="48"/>
      <c r="S7" s="49"/>
      <c r="T7" s="38">
        <f t="shared" ref="T7:T27" si="1">(ROUND(SUM(E7:S7)*1.66,1))</f>
        <v>10</v>
      </c>
      <c r="U7" s="50"/>
      <c r="V7" s="50"/>
      <c r="W7" s="50">
        <v>34</v>
      </c>
      <c r="X7" s="40">
        <f t="shared" si="0"/>
        <v>44</v>
      </c>
      <c r="Y7" s="51"/>
      <c r="Z7" s="41">
        <f t="shared" ref="Z7:Z41" si="2">SUM(X7:Y7)</f>
        <v>44</v>
      </c>
      <c r="AA7" s="38" t="str">
        <f t="shared" ref="AA7:AA38" si="3">IF(Z7=0, "Neakt.", IF(Z7&gt;89.9,"A",IF(Z7&gt;79.9,"B",IF(Z7&gt;69.9,"C",IF(Z7&gt;59.9,"D",IF(Z7&gt;49.9,"E","F"))))))</f>
        <v>F</v>
      </c>
      <c r="AB7" s="28"/>
      <c r="AC7" s="26"/>
      <c r="AD7" s="26"/>
      <c r="AE7" s="26"/>
      <c r="AF7" s="26"/>
      <c r="AG7" s="26"/>
      <c r="AH7" s="26"/>
      <c r="AI7" s="26"/>
    </row>
    <row r="8" spans="1:35" ht="15.6" thickTop="1" thickBot="1" x14ac:dyDescent="0.35">
      <c r="A8" s="42">
        <v>3</v>
      </c>
      <c r="B8" s="80">
        <v>25</v>
      </c>
      <c r="C8" s="81">
        <v>2022</v>
      </c>
      <c r="D8" s="30" t="s">
        <v>20</v>
      </c>
      <c r="E8" s="43"/>
      <c r="F8" s="44">
        <v>1</v>
      </c>
      <c r="G8" s="44"/>
      <c r="H8" s="44">
        <v>1</v>
      </c>
      <c r="I8" s="44"/>
      <c r="J8" s="45"/>
      <c r="K8" s="46"/>
      <c r="L8" s="47"/>
      <c r="M8" s="47"/>
      <c r="N8" s="44"/>
      <c r="O8" s="44"/>
      <c r="P8" s="44"/>
      <c r="Q8" s="48"/>
      <c r="R8" s="48"/>
      <c r="S8" s="49"/>
      <c r="T8" s="38">
        <f t="shared" si="1"/>
        <v>3.3</v>
      </c>
      <c r="U8" s="50"/>
      <c r="V8" s="50">
        <v>35</v>
      </c>
      <c r="W8" s="50"/>
      <c r="X8" s="40">
        <f t="shared" si="0"/>
        <v>38</v>
      </c>
      <c r="Y8" s="51"/>
      <c r="Z8" s="41">
        <f t="shared" si="2"/>
        <v>38</v>
      </c>
      <c r="AA8" s="38" t="str">
        <f t="shared" si="3"/>
        <v>F</v>
      </c>
      <c r="AB8" s="28"/>
      <c r="AC8" s="26"/>
      <c r="AD8" s="26"/>
      <c r="AE8" s="26"/>
      <c r="AF8" s="26"/>
      <c r="AG8" s="26"/>
      <c r="AH8" s="26"/>
      <c r="AI8" s="26"/>
    </row>
    <row r="9" spans="1:35" ht="15.6" thickTop="1" thickBot="1" x14ac:dyDescent="0.35">
      <c r="A9" s="42">
        <v>4</v>
      </c>
      <c r="B9" s="80">
        <v>26</v>
      </c>
      <c r="C9" s="81">
        <v>2022</v>
      </c>
      <c r="D9" s="30" t="s">
        <v>20</v>
      </c>
      <c r="E9" s="43"/>
      <c r="F9" s="44">
        <v>1</v>
      </c>
      <c r="G9" s="44">
        <v>0.75</v>
      </c>
      <c r="H9" s="44">
        <v>0.75</v>
      </c>
      <c r="I9" s="44">
        <v>1</v>
      </c>
      <c r="J9" s="45"/>
      <c r="K9" s="46"/>
      <c r="L9" s="47"/>
      <c r="M9" s="47"/>
      <c r="N9" s="44"/>
      <c r="O9" s="44"/>
      <c r="P9" s="44"/>
      <c r="Q9" s="48"/>
      <c r="R9" s="48"/>
      <c r="S9" s="49"/>
      <c r="T9" s="38">
        <f t="shared" si="1"/>
        <v>5.8</v>
      </c>
      <c r="U9" s="50"/>
      <c r="V9" s="50">
        <v>38</v>
      </c>
      <c r="W9" s="50"/>
      <c r="X9" s="40">
        <f t="shared" si="0"/>
        <v>44</v>
      </c>
      <c r="Y9" s="51"/>
      <c r="Z9" s="41">
        <f t="shared" si="2"/>
        <v>44</v>
      </c>
      <c r="AA9" s="38" t="str">
        <f t="shared" si="3"/>
        <v>F</v>
      </c>
      <c r="AB9" s="28"/>
      <c r="AC9" s="26"/>
      <c r="AD9" s="26"/>
      <c r="AE9" s="26"/>
      <c r="AF9" s="26"/>
      <c r="AG9" s="26"/>
      <c r="AH9" s="26"/>
      <c r="AI9" s="26"/>
    </row>
    <row r="10" spans="1:35" ht="15.6" thickTop="1" thickBot="1" x14ac:dyDescent="0.35">
      <c r="A10" s="29">
        <v>5</v>
      </c>
      <c r="B10" s="80">
        <v>27</v>
      </c>
      <c r="C10" s="81">
        <v>2022</v>
      </c>
      <c r="D10" s="30" t="s">
        <v>20</v>
      </c>
      <c r="E10" s="43">
        <v>1</v>
      </c>
      <c r="F10" s="44">
        <v>1</v>
      </c>
      <c r="G10" s="44">
        <v>1</v>
      </c>
      <c r="H10" s="44">
        <v>1</v>
      </c>
      <c r="I10" s="44">
        <v>1</v>
      </c>
      <c r="J10" s="45"/>
      <c r="K10" s="46"/>
      <c r="L10" s="47"/>
      <c r="M10" s="47"/>
      <c r="N10" s="44"/>
      <c r="O10" s="44"/>
      <c r="P10" s="44"/>
      <c r="Q10" s="48"/>
      <c r="R10" s="48"/>
      <c r="S10" s="49"/>
      <c r="T10" s="38">
        <f t="shared" si="1"/>
        <v>8.3000000000000007</v>
      </c>
      <c r="U10" s="50"/>
      <c r="V10" s="50">
        <v>37</v>
      </c>
      <c r="W10" s="50"/>
      <c r="X10" s="40">
        <f t="shared" si="0"/>
        <v>45</v>
      </c>
      <c r="Y10" s="51"/>
      <c r="Z10" s="41">
        <f t="shared" si="2"/>
        <v>45</v>
      </c>
      <c r="AA10" s="38" t="str">
        <f t="shared" si="3"/>
        <v>F</v>
      </c>
      <c r="AB10" s="28"/>
      <c r="AC10" s="26"/>
      <c r="AD10" s="26"/>
      <c r="AE10" s="26"/>
      <c r="AF10" s="26"/>
      <c r="AG10" s="26"/>
      <c r="AH10" s="26"/>
      <c r="AI10" s="26"/>
    </row>
    <row r="11" spans="1:35" ht="15.6" thickTop="1" thickBot="1" x14ac:dyDescent="0.35">
      <c r="A11" s="42">
        <v>6</v>
      </c>
      <c r="B11" s="80">
        <v>28</v>
      </c>
      <c r="C11" s="81">
        <v>2022</v>
      </c>
      <c r="D11" s="30" t="s">
        <v>20</v>
      </c>
      <c r="E11" s="43"/>
      <c r="F11" s="44"/>
      <c r="G11" s="44"/>
      <c r="H11" s="44"/>
      <c r="I11" s="44"/>
      <c r="J11" s="45"/>
      <c r="K11" s="46"/>
      <c r="L11" s="47"/>
      <c r="M11" s="47"/>
      <c r="N11" s="44"/>
      <c r="O11" s="44"/>
      <c r="P11" s="44"/>
      <c r="Q11" s="48"/>
      <c r="R11" s="48"/>
      <c r="S11" s="49"/>
      <c r="T11" s="38">
        <f t="shared" si="1"/>
        <v>0</v>
      </c>
      <c r="U11" s="50"/>
      <c r="V11" s="50">
        <v>35</v>
      </c>
      <c r="W11" s="50"/>
      <c r="X11" s="40">
        <f t="shared" si="0"/>
        <v>35</v>
      </c>
      <c r="Y11" s="51"/>
      <c r="Z11" s="41">
        <f t="shared" si="2"/>
        <v>35</v>
      </c>
      <c r="AA11" s="38" t="str">
        <f t="shared" si="3"/>
        <v>F</v>
      </c>
      <c r="AB11" s="28"/>
      <c r="AC11" s="26"/>
      <c r="AD11" s="26"/>
      <c r="AE11" s="26"/>
      <c r="AF11" s="26"/>
      <c r="AG11" s="26"/>
      <c r="AH11" s="26"/>
      <c r="AI11" s="26"/>
    </row>
    <row r="12" spans="1:35" ht="15.6" thickTop="1" thickBot="1" x14ac:dyDescent="0.35">
      <c r="A12" s="42">
        <v>7</v>
      </c>
      <c r="B12" s="80">
        <v>30</v>
      </c>
      <c r="C12" s="81">
        <v>2022</v>
      </c>
      <c r="D12" s="30" t="s">
        <v>20</v>
      </c>
      <c r="E12" s="43"/>
      <c r="F12" s="44"/>
      <c r="G12" s="44"/>
      <c r="H12" s="44"/>
      <c r="I12" s="44"/>
      <c r="J12" s="45"/>
      <c r="K12" s="46"/>
      <c r="L12" s="47"/>
      <c r="M12" s="47"/>
      <c r="N12" s="44"/>
      <c r="O12" s="44"/>
      <c r="P12" s="44"/>
      <c r="Q12" s="48"/>
      <c r="R12" s="48"/>
      <c r="S12" s="49"/>
      <c r="T12" s="38">
        <f t="shared" si="1"/>
        <v>0</v>
      </c>
      <c r="U12" s="50"/>
      <c r="V12" s="50">
        <v>36</v>
      </c>
      <c r="W12" s="50"/>
      <c r="X12" s="40">
        <f t="shared" si="0"/>
        <v>36</v>
      </c>
      <c r="Y12" s="51"/>
      <c r="Z12" s="41">
        <f t="shared" si="2"/>
        <v>36</v>
      </c>
      <c r="AA12" s="38" t="str">
        <f t="shared" si="3"/>
        <v>F</v>
      </c>
      <c r="AB12" s="28"/>
      <c r="AC12" s="26"/>
      <c r="AD12" s="26"/>
      <c r="AE12" s="26"/>
      <c r="AF12" s="26"/>
      <c r="AG12" s="26"/>
      <c r="AH12" s="26"/>
      <c r="AI12" s="26"/>
    </row>
    <row r="13" spans="1:35" ht="15.6" thickTop="1" thickBot="1" x14ac:dyDescent="0.35">
      <c r="A13" s="42">
        <v>8</v>
      </c>
      <c r="B13" s="80">
        <v>31</v>
      </c>
      <c r="C13" s="81">
        <v>2022</v>
      </c>
      <c r="D13" s="30" t="s">
        <v>20</v>
      </c>
      <c r="E13" s="43"/>
      <c r="F13" s="44">
        <v>0.75</v>
      </c>
      <c r="G13" s="44">
        <v>0.75</v>
      </c>
      <c r="H13" s="44">
        <v>1</v>
      </c>
      <c r="I13" s="44">
        <v>0.75</v>
      </c>
      <c r="J13" s="45">
        <v>2</v>
      </c>
      <c r="K13" s="46"/>
      <c r="L13" s="47"/>
      <c r="M13" s="47"/>
      <c r="N13" s="44"/>
      <c r="O13" s="44"/>
      <c r="P13" s="44"/>
      <c r="Q13" s="48"/>
      <c r="R13" s="48"/>
      <c r="S13" s="49"/>
      <c r="T13" s="38">
        <f t="shared" si="1"/>
        <v>8.6999999999999993</v>
      </c>
      <c r="U13" s="50"/>
      <c r="V13" s="50">
        <v>36</v>
      </c>
      <c r="W13" s="50"/>
      <c r="X13" s="40">
        <f t="shared" si="0"/>
        <v>45</v>
      </c>
      <c r="Y13" s="51"/>
      <c r="Z13" s="41">
        <f t="shared" si="2"/>
        <v>45</v>
      </c>
      <c r="AA13" s="38" t="str">
        <f t="shared" si="3"/>
        <v>F</v>
      </c>
      <c r="AB13" s="28"/>
      <c r="AC13" s="26"/>
      <c r="AD13" s="26"/>
      <c r="AE13" s="26"/>
      <c r="AF13" s="26"/>
      <c r="AG13" s="26"/>
      <c r="AH13" s="26"/>
      <c r="AI13" s="26"/>
    </row>
    <row r="14" spans="1:35" ht="15.6" thickTop="1" thickBot="1" x14ac:dyDescent="0.35">
      <c r="A14" s="29">
        <v>9</v>
      </c>
      <c r="B14" s="80">
        <v>32</v>
      </c>
      <c r="C14" s="81">
        <v>2022</v>
      </c>
      <c r="D14" s="30" t="s">
        <v>20</v>
      </c>
      <c r="E14" s="43"/>
      <c r="F14" s="44">
        <v>0.75</v>
      </c>
      <c r="G14" s="45">
        <v>0.75</v>
      </c>
      <c r="H14" s="44">
        <v>1</v>
      </c>
      <c r="I14" s="44"/>
      <c r="K14" s="46"/>
      <c r="L14" s="47"/>
      <c r="M14" s="47"/>
      <c r="N14" s="44"/>
      <c r="O14" s="44"/>
      <c r="P14" s="44"/>
      <c r="Q14" s="48"/>
      <c r="R14" s="48"/>
      <c r="S14" s="49"/>
      <c r="T14" s="38">
        <f t="shared" si="1"/>
        <v>4.2</v>
      </c>
      <c r="U14" s="50"/>
      <c r="V14" s="50">
        <v>33</v>
      </c>
      <c r="W14" s="50"/>
      <c r="X14" s="40">
        <f t="shared" si="0"/>
        <v>37</v>
      </c>
      <c r="Y14" s="51"/>
      <c r="Z14" s="41">
        <f t="shared" si="2"/>
        <v>37</v>
      </c>
      <c r="AA14" s="38" t="str">
        <f t="shared" si="3"/>
        <v>F</v>
      </c>
      <c r="AB14" s="28"/>
      <c r="AC14" s="26"/>
      <c r="AD14" s="26"/>
      <c r="AE14" s="26"/>
      <c r="AF14" s="26"/>
      <c r="AG14" s="26"/>
      <c r="AH14" s="26"/>
      <c r="AI14" s="26"/>
    </row>
    <row r="15" spans="1:35" ht="15.6" thickTop="1" thickBot="1" x14ac:dyDescent="0.35">
      <c r="A15" s="42">
        <v>10</v>
      </c>
      <c r="B15" s="80">
        <v>33</v>
      </c>
      <c r="C15" s="81">
        <v>2022</v>
      </c>
      <c r="D15" s="30" t="s">
        <v>20</v>
      </c>
      <c r="E15" s="43"/>
      <c r="F15" s="44"/>
      <c r="G15" s="45"/>
      <c r="H15" s="44"/>
      <c r="I15" s="44"/>
      <c r="K15" s="46"/>
      <c r="L15" s="47"/>
      <c r="M15" s="47"/>
      <c r="N15" s="44"/>
      <c r="O15" s="44"/>
      <c r="P15" s="44"/>
      <c r="Q15" s="48"/>
      <c r="R15" s="48"/>
      <c r="S15" s="49"/>
      <c r="T15" s="38">
        <f t="shared" si="1"/>
        <v>0</v>
      </c>
      <c r="U15" s="50"/>
      <c r="V15" s="50">
        <v>29.5</v>
      </c>
      <c r="W15" s="50"/>
      <c r="X15" s="40">
        <f t="shared" si="0"/>
        <v>30</v>
      </c>
      <c r="Y15" s="51"/>
      <c r="Z15" s="41">
        <f t="shared" si="2"/>
        <v>30</v>
      </c>
      <c r="AA15" s="38" t="str">
        <f t="shared" si="3"/>
        <v>F</v>
      </c>
      <c r="AB15" s="28"/>
      <c r="AC15" s="26"/>
      <c r="AD15" s="26"/>
      <c r="AE15" s="26"/>
      <c r="AF15" s="26"/>
      <c r="AG15" s="26"/>
      <c r="AH15" s="26"/>
      <c r="AI15" s="26"/>
    </row>
    <row r="16" spans="1:35" ht="15.6" thickTop="1" thickBot="1" x14ac:dyDescent="0.35">
      <c r="A16" s="42">
        <v>11</v>
      </c>
      <c r="B16" s="80">
        <v>34</v>
      </c>
      <c r="C16" s="81">
        <v>2022</v>
      </c>
      <c r="D16" s="30" t="s">
        <v>20</v>
      </c>
      <c r="E16" s="43"/>
      <c r="F16" s="44">
        <v>1</v>
      </c>
      <c r="G16" s="45">
        <v>0.75</v>
      </c>
      <c r="H16" s="44">
        <v>1</v>
      </c>
      <c r="I16" s="44">
        <v>0.75</v>
      </c>
      <c r="K16" s="46"/>
      <c r="L16" s="47"/>
      <c r="M16" s="47"/>
      <c r="N16" s="44"/>
      <c r="O16" s="44"/>
      <c r="P16" s="44"/>
      <c r="Q16" s="48"/>
      <c r="R16" s="48"/>
      <c r="S16" s="49"/>
      <c r="T16" s="38">
        <f t="shared" si="1"/>
        <v>5.8</v>
      </c>
      <c r="U16" s="50"/>
      <c r="V16" s="50">
        <v>34</v>
      </c>
      <c r="W16" s="50"/>
      <c r="X16" s="40">
        <f t="shared" si="0"/>
        <v>40</v>
      </c>
      <c r="Y16" s="51"/>
      <c r="Z16" s="41">
        <f t="shared" si="2"/>
        <v>40</v>
      </c>
      <c r="AA16" s="38" t="str">
        <f t="shared" si="3"/>
        <v>F</v>
      </c>
      <c r="AB16" s="28"/>
      <c r="AC16" s="26"/>
      <c r="AD16" s="26"/>
      <c r="AE16" s="26"/>
      <c r="AF16" s="26"/>
      <c r="AG16" s="26"/>
      <c r="AH16" s="26"/>
      <c r="AI16" s="26"/>
    </row>
    <row r="17" spans="1:35" ht="15.6" thickTop="1" thickBot="1" x14ac:dyDescent="0.35">
      <c r="A17" s="42">
        <v>12</v>
      </c>
      <c r="B17" s="80">
        <v>35</v>
      </c>
      <c r="C17" s="81">
        <v>2022</v>
      </c>
      <c r="D17" s="30" t="s">
        <v>20</v>
      </c>
      <c r="E17" s="43"/>
      <c r="F17" s="44">
        <v>1</v>
      </c>
      <c r="G17" s="45">
        <v>0.75</v>
      </c>
      <c r="H17" s="44">
        <v>0.75</v>
      </c>
      <c r="I17" s="44">
        <v>1</v>
      </c>
      <c r="K17" s="46"/>
      <c r="L17" s="47"/>
      <c r="M17" s="47"/>
      <c r="N17" s="44"/>
      <c r="O17" s="44"/>
      <c r="P17" s="44"/>
      <c r="Q17" s="48"/>
      <c r="R17" s="48"/>
      <c r="S17" s="49"/>
      <c r="T17" s="38">
        <f t="shared" si="1"/>
        <v>5.8</v>
      </c>
      <c r="U17" s="50"/>
      <c r="V17" s="50">
        <v>36</v>
      </c>
      <c r="W17" s="50"/>
      <c r="X17" s="40">
        <f t="shared" si="0"/>
        <v>42</v>
      </c>
      <c r="Y17" s="51"/>
      <c r="Z17" s="41">
        <f t="shared" si="2"/>
        <v>42</v>
      </c>
      <c r="AA17" s="38" t="str">
        <f t="shared" si="3"/>
        <v>F</v>
      </c>
      <c r="AB17" s="28"/>
      <c r="AC17" s="26"/>
      <c r="AD17" s="26"/>
      <c r="AE17" s="26"/>
      <c r="AF17" s="26"/>
      <c r="AG17" s="26"/>
      <c r="AH17" s="26"/>
      <c r="AI17" s="26"/>
    </row>
    <row r="18" spans="1:35" ht="15.6" thickTop="1" thickBot="1" x14ac:dyDescent="0.35">
      <c r="A18" s="29">
        <v>13</v>
      </c>
      <c r="B18" s="80">
        <v>36</v>
      </c>
      <c r="C18" s="81">
        <v>2022</v>
      </c>
      <c r="D18" s="30" t="s">
        <v>20</v>
      </c>
      <c r="E18" s="43"/>
      <c r="F18" s="44"/>
      <c r="G18" s="45"/>
      <c r="H18" s="44"/>
      <c r="I18" s="44"/>
      <c r="K18" s="46"/>
      <c r="L18" s="47"/>
      <c r="M18" s="47"/>
      <c r="N18" s="44"/>
      <c r="O18" s="44"/>
      <c r="P18" s="44"/>
      <c r="Q18" s="48"/>
      <c r="R18" s="48"/>
      <c r="S18" s="49"/>
      <c r="T18" s="38">
        <f t="shared" si="1"/>
        <v>0</v>
      </c>
      <c r="U18" s="50"/>
      <c r="V18" s="50">
        <v>26</v>
      </c>
      <c r="W18" s="50"/>
      <c r="X18" s="40">
        <f t="shared" si="0"/>
        <v>26</v>
      </c>
      <c r="Y18" s="51"/>
      <c r="Z18" s="41">
        <f t="shared" si="2"/>
        <v>26</v>
      </c>
      <c r="AA18" s="38" t="str">
        <f t="shared" si="3"/>
        <v>F</v>
      </c>
      <c r="AB18" s="28"/>
      <c r="AC18" s="26"/>
      <c r="AD18" s="26"/>
      <c r="AE18" s="26"/>
      <c r="AF18" s="26"/>
      <c r="AG18" s="26"/>
      <c r="AH18" s="26"/>
      <c r="AI18" s="26"/>
    </row>
    <row r="19" spans="1:35" ht="15.6" thickTop="1" thickBot="1" x14ac:dyDescent="0.35">
      <c r="A19" s="42">
        <v>14</v>
      </c>
      <c r="B19" s="80">
        <v>37</v>
      </c>
      <c r="C19" s="81">
        <v>2022</v>
      </c>
      <c r="D19" s="30" t="s">
        <v>20</v>
      </c>
      <c r="E19" s="43"/>
      <c r="F19" s="44"/>
      <c r="G19" s="45"/>
      <c r="H19" s="44"/>
      <c r="I19" s="44"/>
      <c r="K19" s="46"/>
      <c r="L19" s="47"/>
      <c r="M19" s="47"/>
      <c r="N19" s="44"/>
      <c r="O19" s="44"/>
      <c r="P19" s="44"/>
      <c r="Q19" s="48"/>
      <c r="R19" s="48"/>
      <c r="S19" s="49"/>
      <c r="T19" s="38">
        <f t="shared" si="1"/>
        <v>0</v>
      </c>
      <c r="U19" s="50"/>
      <c r="V19" s="50">
        <v>18</v>
      </c>
      <c r="W19" s="50">
        <v>30</v>
      </c>
      <c r="X19" s="40">
        <f t="shared" si="0"/>
        <v>30</v>
      </c>
      <c r="Y19" s="51"/>
      <c r="Z19" s="41">
        <f t="shared" si="2"/>
        <v>30</v>
      </c>
      <c r="AA19" s="38" t="str">
        <f t="shared" si="3"/>
        <v>F</v>
      </c>
      <c r="AB19" s="28"/>
      <c r="AC19" s="26"/>
      <c r="AD19" s="26"/>
      <c r="AE19" s="26"/>
      <c r="AF19" s="26"/>
      <c r="AG19" s="26"/>
      <c r="AH19" s="26"/>
      <c r="AI19" s="26"/>
    </row>
    <row r="20" spans="1:35" ht="15.6" thickTop="1" thickBot="1" x14ac:dyDescent="0.35">
      <c r="A20" s="42">
        <v>15</v>
      </c>
      <c r="B20" s="80">
        <v>38</v>
      </c>
      <c r="C20" s="81">
        <v>2022</v>
      </c>
      <c r="D20" s="30" t="s">
        <v>20</v>
      </c>
      <c r="E20" s="43"/>
      <c r="F20" s="44"/>
      <c r="G20" s="45"/>
      <c r="H20" s="44"/>
      <c r="I20" s="44"/>
      <c r="K20" s="46"/>
      <c r="L20" s="47"/>
      <c r="M20" s="47"/>
      <c r="N20" s="44"/>
      <c r="O20" s="44"/>
      <c r="P20" s="44"/>
      <c r="Q20" s="48"/>
      <c r="R20" s="48"/>
      <c r="S20" s="49"/>
      <c r="T20" s="38">
        <f t="shared" si="1"/>
        <v>0</v>
      </c>
      <c r="U20" s="50"/>
      <c r="V20" s="50">
        <v>34</v>
      </c>
      <c r="W20" s="50"/>
      <c r="X20" s="40">
        <f t="shared" si="0"/>
        <v>34</v>
      </c>
      <c r="Y20" s="51"/>
      <c r="Z20" s="41">
        <f t="shared" si="2"/>
        <v>34</v>
      </c>
      <c r="AA20" s="38" t="str">
        <f t="shared" si="3"/>
        <v>F</v>
      </c>
      <c r="AB20" s="28"/>
      <c r="AC20" s="26"/>
      <c r="AD20" s="26"/>
      <c r="AE20" s="26"/>
      <c r="AF20" s="26"/>
      <c r="AG20" s="26"/>
      <c r="AH20" s="26"/>
      <c r="AI20" s="26"/>
    </row>
    <row r="21" spans="1:35" ht="15.6" thickTop="1" thickBot="1" x14ac:dyDescent="0.35">
      <c r="A21" s="42">
        <v>16</v>
      </c>
      <c r="B21" s="80">
        <v>39</v>
      </c>
      <c r="C21" s="81">
        <v>2022</v>
      </c>
      <c r="D21" s="30" t="s">
        <v>20</v>
      </c>
      <c r="E21" s="43"/>
      <c r="F21" s="44">
        <v>1</v>
      </c>
      <c r="G21" s="45"/>
      <c r="H21" s="44"/>
      <c r="I21" s="44"/>
      <c r="K21" s="46"/>
      <c r="L21" s="47"/>
      <c r="M21" s="47"/>
      <c r="N21" s="44"/>
      <c r="O21" s="44"/>
      <c r="P21" s="44"/>
      <c r="Q21" s="48"/>
      <c r="R21" s="48"/>
      <c r="S21" s="49"/>
      <c r="T21" s="38">
        <f t="shared" si="1"/>
        <v>1.7</v>
      </c>
      <c r="U21" s="50"/>
      <c r="V21" s="50">
        <v>27.5</v>
      </c>
      <c r="W21" s="50"/>
      <c r="X21" s="40">
        <f t="shared" si="0"/>
        <v>29</v>
      </c>
      <c r="Y21" s="51"/>
      <c r="Z21" s="41">
        <f t="shared" si="2"/>
        <v>29</v>
      </c>
      <c r="AA21" s="38" t="str">
        <f t="shared" si="3"/>
        <v>F</v>
      </c>
      <c r="AB21" s="28"/>
      <c r="AC21" s="26"/>
      <c r="AD21" s="26"/>
      <c r="AE21" s="26"/>
      <c r="AF21" s="26"/>
      <c r="AG21" s="26"/>
      <c r="AH21" s="26"/>
      <c r="AI21" s="26"/>
    </row>
    <row r="22" spans="1:35" ht="15.6" thickTop="1" thickBot="1" x14ac:dyDescent="0.35">
      <c r="A22" s="29">
        <v>17</v>
      </c>
      <c r="B22" s="80">
        <v>40</v>
      </c>
      <c r="C22" s="81">
        <v>2022</v>
      </c>
      <c r="D22" s="30" t="s">
        <v>20</v>
      </c>
      <c r="E22" s="43"/>
      <c r="F22" s="44"/>
      <c r="G22" s="45"/>
      <c r="H22" s="44"/>
      <c r="I22" s="44"/>
      <c r="K22" s="46"/>
      <c r="L22" s="47"/>
      <c r="M22" s="47"/>
      <c r="N22" s="44"/>
      <c r="O22" s="44"/>
      <c r="P22" s="44"/>
      <c r="Q22" s="48"/>
      <c r="R22" s="48"/>
      <c r="S22" s="49"/>
      <c r="T22" s="38">
        <f t="shared" si="1"/>
        <v>0</v>
      </c>
      <c r="U22" s="50"/>
      <c r="V22" s="50">
        <v>30</v>
      </c>
      <c r="W22" s="50"/>
      <c r="X22" s="40">
        <f t="shared" si="0"/>
        <v>30</v>
      </c>
      <c r="Y22" s="51"/>
      <c r="Z22" s="41">
        <f t="shared" si="2"/>
        <v>30</v>
      </c>
      <c r="AA22" s="38" t="str">
        <f t="shared" si="3"/>
        <v>F</v>
      </c>
      <c r="AB22" s="28"/>
      <c r="AC22" s="26"/>
      <c r="AD22" s="26"/>
      <c r="AE22" s="26"/>
      <c r="AF22" s="26"/>
      <c r="AG22" s="26"/>
      <c r="AH22" s="26"/>
      <c r="AI22" s="26"/>
    </row>
    <row r="23" spans="1:35" ht="15.6" thickTop="1" thickBot="1" x14ac:dyDescent="0.35">
      <c r="A23" s="42">
        <v>18</v>
      </c>
      <c r="B23" s="80">
        <v>41</v>
      </c>
      <c r="C23" s="81">
        <v>2022</v>
      </c>
      <c r="D23" s="30" t="s">
        <v>20</v>
      </c>
      <c r="E23" s="43"/>
      <c r="F23" s="44"/>
      <c r="G23" s="45"/>
      <c r="H23" s="44"/>
      <c r="I23" s="44"/>
      <c r="K23" s="46"/>
      <c r="L23" s="47"/>
      <c r="M23" s="47"/>
      <c r="N23" s="44"/>
      <c r="O23" s="44"/>
      <c r="P23" s="44"/>
      <c r="Q23" s="48"/>
      <c r="R23" s="48"/>
      <c r="S23" s="49"/>
      <c r="T23" s="38">
        <f t="shared" si="1"/>
        <v>0</v>
      </c>
      <c r="U23" s="50"/>
      <c r="V23" s="50">
        <v>31</v>
      </c>
      <c r="W23" s="50"/>
      <c r="X23" s="40">
        <f t="shared" si="0"/>
        <v>31</v>
      </c>
      <c r="Y23" s="51"/>
      <c r="Z23" s="41">
        <f t="shared" si="2"/>
        <v>31</v>
      </c>
      <c r="AA23" s="38" t="str">
        <f t="shared" si="3"/>
        <v>F</v>
      </c>
      <c r="AB23" s="28"/>
      <c r="AC23" s="26"/>
      <c r="AD23" s="26"/>
      <c r="AE23" s="26"/>
      <c r="AF23" s="26"/>
      <c r="AG23" s="26"/>
      <c r="AH23" s="26"/>
      <c r="AI23" s="26"/>
    </row>
    <row r="24" spans="1:35" ht="15.6" thickTop="1" thickBot="1" x14ac:dyDescent="0.35">
      <c r="A24" s="42">
        <v>19</v>
      </c>
      <c r="B24" s="80">
        <v>42</v>
      </c>
      <c r="C24" s="81">
        <v>2022</v>
      </c>
      <c r="D24" s="30" t="s">
        <v>20</v>
      </c>
      <c r="E24" s="43"/>
      <c r="F24" s="44"/>
      <c r="G24" s="44">
        <v>0.75</v>
      </c>
      <c r="H24" s="44">
        <v>1</v>
      </c>
      <c r="I24" s="44"/>
      <c r="J24" s="45"/>
      <c r="K24" s="46"/>
      <c r="L24" s="47"/>
      <c r="M24" s="47"/>
      <c r="N24" s="44"/>
      <c r="O24" s="44"/>
      <c r="P24" s="44"/>
      <c r="Q24" s="48"/>
      <c r="R24" s="48"/>
      <c r="S24" s="49"/>
      <c r="T24" s="38">
        <f t="shared" si="1"/>
        <v>2.9</v>
      </c>
      <c r="U24" s="50"/>
      <c r="V24" s="50">
        <v>32</v>
      </c>
      <c r="W24" s="50"/>
      <c r="X24" s="40">
        <f t="shared" si="0"/>
        <v>35</v>
      </c>
      <c r="Y24" s="51"/>
      <c r="Z24" s="41">
        <f t="shared" si="2"/>
        <v>35</v>
      </c>
      <c r="AA24" s="38" t="str">
        <f t="shared" si="3"/>
        <v>F</v>
      </c>
      <c r="AB24" s="28"/>
      <c r="AC24" s="26"/>
      <c r="AD24" s="26"/>
      <c r="AE24" s="26"/>
      <c r="AF24" s="26"/>
      <c r="AG24" s="26"/>
      <c r="AH24" s="26"/>
      <c r="AI24" s="26"/>
    </row>
    <row r="25" spans="1:35" ht="15.6" thickTop="1" thickBot="1" x14ac:dyDescent="0.35">
      <c r="A25" s="42">
        <v>20</v>
      </c>
      <c r="B25" s="80">
        <v>43</v>
      </c>
      <c r="C25" s="81">
        <v>2022</v>
      </c>
      <c r="D25" s="30" t="s">
        <v>20</v>
      </c>
      <c r="E25" s="43"/>
      <c r="F25" s="44">
        <v>0.75</v>
      </c>
      <c r="G25" s="44">
        <v>0.75</v>
      </c>
      <c r="H25" s="44">
        <v>1</v>
      </c>
      <c r="I25" s="44"/>
      <c r="J25" s="45"/>
      <c r="K25" s="46"/>
      <c r="L25" s="47"/>
      <c r="M25" s="47"/>
      <c r="N25" s="44"/>
      <c r="O25" s="44"/>
      <c r="P25" s="44"/>
      <c r="Q25" s="48"/>
      <c r="R25" s="48"/>
      <c r="S25" s="49"/>
      <c r="T25" s="38">
        <f t="shared" si="1"/>
        <v>4.2</v>
      </c>
      <c r="U25" s="50"/>
      <c r="V25" s="50"/>
      <c r="W25" s="50">
        <v>28</v>
      </c>
      <c r="X25" s="40">
        <f t="shared" si="0"/>
        <v>32</v>
      </c>
      <c r="Y25" s="51"/>
      <c r="Z25" s="41">
        <f t="shared" si="2"/>
        <v>32</v>
      </c>
      <c r="AA25" s="38" t="str">
        <f t="shared" si="3"/>
        <v>F</v>
      </c>
      <c r="AB25" s="28"/>
      <c r="AC25" s="26"/>
      <c r="AD25" s="26"/>
      <c r="AE25" s="26"/>
      <c r="AF25" s="26"/>
      <c r="AG25" s="26"/>
      <c r="AH25" s="26"/>
      <c r="AI25" s="26"/>
    </row>
    <row r="26" spans="1:35" ht="15.6" thickTop="1" thickBot="1" x14ac:dyDescent="0.35">
      <c r="A26" s="29">
        <v>21</v>
      </c>
      <c r="B26" s="80">
        <v>44</v>
      </c>
      <c r="C26" s="81">
        <v>2022</v>
      </c>
      <c r="D26" s="30" t="s">
        <v>20</v>
      </c>
      <c r="E26" s="43"/>
      <c r="F26" s="44"/>
      <c r="G26" s="44"/>
      <c r="H26" s="44">
        <v>1</v>
      </c>
      <c r="I26" s="44">
        <v>1</v>
      </c>
      <c r="J26" s="45"/>
      <c r="K26" s="46"/>
      <c r="L26" s="47"/>
      <c r="M26" s="47"/>
      <c r="N26" s="44"/>
      <c r="O26" s="44"/>
      <c r="P26" s="44"/>
      <c r="Q26" s="48"/>
      <c r="R26" s="48"/>
      <c r="S26" s="49"/>
      <c r="T26" s="38">
        <f t="shared" si="1"/>
        <v>3.3</v>
      </c>
      <c r="U26" s="50"/>
      <c r="V26" s="50">
        <v>31</v>
      </c>
      <c r="W26" s="50"/>
      <c r="X26" s="40">
        <f t="shared" si="0"/>
        <v>34</v>
      </c>
      <c r="Y26" s="51"/>
      <c r="Z26" s="41">
        <f t="shared" si="2"/>
        <v>34</v>
      </c>
      <c r="AA26" s="38" t="str">
        <f t="shared" si="3"/>
        <v>F</v>
      </c>
      <c r="AB26" s="28"/>
      <c r="AC26" s="26"/>
      <c r="AD26" s="26"/>
      <c r="AE26" s="26"/>
      <c r="AF26" s="26"/>
      <c r="AG26" s="26"/>
      <c r="AH26" s="26"/>
      <c r="AI26" s="26"/>
    </row>
    <row r="27" spans="1:35" ht="15.6" thickTop="1" thickBot="1" x14ac:dyDescent="0.35">
      <c r="A27" s="42">
        <v>22</v>
      </c>
      <c r="B27" s="80">
        <v>45</v>
      </c>
      <c r="C27" s="81">
        <v>2022</v>
      </c>
      <c r="D27" s="30" t="s">
        <v>20</v>
      </c>
      <c r="E27" s="52"/>
      <c r="F27" s="53"/>
      <c r="G27" s="53"/>
      <c r="H27" s="53"/>
      <c r="I27" s="53"/>
      <c r="J27" s="54"/>
      <c r="K27" s="55"/>
      <c r="L27" s="56"/>
      <c r="M27" s="56"/>
      <c r="N27" s="53"/>
      <c r="O27" s="53"/>
      <c r="P27" s="53"/>
      <c r="Q27" s="57"/>
      <c r="R27" s="57"/>
      <c r="S27" s="58"/>
      <c r="T27" s="59">
        <f t="shared" si="1"/>
        <v>0</v>
      </c>
      <c r="U27" s="60"/>
      <c r="V27" s="60"/>
      <c r="W27" s="60"/>
      <c r="X27" s="40">
        <f t="shared" si="0"/>
        <v>0</v>
      </c>
      <c r="Y27" s="61"/>
      <c r="Z27" s="41">
        <f t="shared" si="2"/>
        <v>0</v>
      </c>
      <c r="AA27" s="38" t="str">
        <f t="shared" si="3"/>
        <v>Neakt.</v>
      </c>
      <c r="AB27" s="28"/>
      <c r="AC27" s="26"/>
      <c r="AD27" s="26"/>
      <c r="AE27" s="26"/>
      <c r="AF27" s="26"/>
      <c r="AG27" s="26"/>
      <c r="AH27" s="26"/>
      <c r="AI27" s="26"/>
    </row>
    <row r="28" spans="1:35" ht="15.6" thickTop="1" thickBot="1" x14ac:dyDescent="0.35">
      <c r="A28" s="42">
        <v>23</v>
      </c>
      <c r="B28" s="80">
        <v>46</v>
      </c>
      <c r="C28" s="81">
        <v>2022</v>
      </c>
      <c r="D28" s="30" t="s">
        <v>20</v>
      </c>
      <c r="E28" s="43"/>
      <c r="F28" s="44"/>
      <c r="G28" s="44"/>
      <c r="H28" s="44"/>
      <c r="I28" s="44"/>
      <c r="J28" s="45"/>
      <c r="K28" s="46"/>
      <c r="L28" s="47"/>
      <c r="M28" s="47"/>
      <c r="N28" s="44"/>
      <c r="O28" s="44"/>
      <c r="P28" s="44"/>
      <c r="Q28" s="48"/>
      <c r="R28" s="48"/>
      <c r="S28" s="49"/>
      <c r="T28" s="38">
        <f t="shared" ref="T28:T38" si="4">(ROUND(SUM(E28:S28)*1.66,1))</f>
        <v>0</v>
      </c>
      <c r="U28" s="50"/>
      <c r="V28" s="50">
        <v>28</v>
      </c>
      <c r="W28" s="50"/>
      <c r="X28" s="40">
        <f t="shared" si="0"/>
        <v>28</v>
      </c>
      <c r="Y28" s="51"/>
      <c r="Z28" s="41">
        <f t="shared" si="2"/>
        <v>28</v>
      </c>
      <c r="AA28" s="38" t="str">
        <f t="shared" si="3"/>
        <v>F</v>
      </c>
      <c r="AB28" s="76"/>
      <c r="AC28" s="77"/>
      <c r="AD28" s="77"/>
      <c r="AE28" s="77"/>
      <c r="AF28" s="77"/>
      <c r="AG28" s="77"/>
      <c r="AH28" s="77"/>
      <c r="AI28" s="26"/>
    </row>
    <row r="29" spans="1:35" ht="15.6" thickTop="1" thickBot="1" x14ac:dyDescent="0.35">
      <c r="A29" s="42">
        <v>24</v>
      </c>
      <c r="B29" s="80">
        <v>47</v>
      </c>
      <c r="C29" s="81">
        <v>2022</v>
      </c>
      <c r="D29" s="30" t="s">
        <v>20</v>
      </c>
      <c r="E29" s="43"/>
      <c r="F29" s="44"/>
      <c r="G29" s="44"/>
      <c r="H29" s="44"/>
      <c r="I29" s="44"/>
      <c r="J29" s="45"/>
      <c r="K29" s="46"/>
      <c r="L29" s="47"/>
      <c r="M29" s="47"/>
      <c r="N29" s="44"/>
      <c r="O29" s="44"/>
      <c r="P29" s="44"/>
      <c r="Q29" s="48"/>
      <c r="R29" s="48"/>
      <c r="S29" s="49"/>
      <c r="T29" s="38">
        <f t="shared" si="4"/>
        <v>0</v>
      </c>
      <c r="U29" s="50"/>
      <c r="V29" s="50">
        <v>34</v>
      </c>
      <c r="W29" s="50"/>
      <c r="X29" s="40">
        <f t="shared" si="0"/>
        <v>34</v>
      </c>
      <c r="Y29" s="51"/>
      <c r="Z29" s="41">
        <f t="shared" si="2"/>
        <v>34</v>
      </c>
      <c r="AA29" s="38" t="str">
        <f t="shared" si="3"/>
        <v>F</v>
      </c>
      <c r="AB29" s="76"/>
      <c r="AC29" s="77"/>
      <c r="AD29" s="77"/>
      <c r="AE29" s="77"/>
      <c r="AF29" s="77"/>
      <c r="AG29" s="77"/>
      <c r="AH29" s="77"/>
      <c r="AI29" s="26"/>
    </row>
    <row r="30" spans="1:35" ht="15.6" thickTop="1" thickBot="1" x14ac:dyDescent="0.35">
      <c r="A30" s="42">
        <v>25</v>
      </c>
      <c r="B30" s="80">
        <v>48</v>
      </c>
      <c r="C30" s="81">
        <v>2022</v>
      </c>
      <c r="D30" s="30" t="s">
        <v>20</v>
      </c>
      <c r="E30" s="43"/>
      <c r="F30" s="44"/>
      <c r="G30" s="44"/>
      <c r="H30" s="44"/>
      <c r="I30" s="44"/>
      <c r="J30" s="45"/>
      <c r="K30" s="46"/>
      <c r="L30" s="47"/>
      <c r="M30" s="47"/>
      <c r="N30" s="44"/>
      <c r="O30" s="44"/>
      <c r="P30" s="44"/>
      <c r="Q30" s="48"/>
      <c r="R30" s="48"/>
      <c r="S30" s="49"/>
      <c r="T30" s="38">
        <f t="shared" si="4"/>
        <v>0</v>
      </c>
      <c r="U30" s="50"/>
      <c r="V30" s="50">
        <v>32.5</v>
      </c>
      <c r="W30" s="50"/>
      <c r="X30" s="40">
        <f t="shared" si="0"/>
        <v>33</v>
      </c>
      <c r="Y30" s="51"/>
      <c r="Z30" s="41">
        <f t="shared" si="2"/>
        <v>33</v>
      </c>
      <c r="AA30" s="38" t="str">
        <f t="shared" si="3"/>
        <v>F</v>
      </c>
      <c r="AB30" s="76"/>
      <c r="AC30" s="77"/>
      <c r="AD30" s="77"/>
      <c r="AE30" s="77"/>
      <c r="AF30" s="77"/>
      <c r="AG30" s="77"/>
      <c r="AH30" s="77"/>
      <c r="AI30" s="26"/>
    </row>
    <row r="31" spans="1:35" ht="15.6" thickTop="1" thickBot="1" x14ac:dyDescent="0.35">
      <c r="A31" s="42">
        <v>26</v>
      </c>
      <c r="B31" s="80">
        <v>49</v>
      </c>
      <c r="C31" s="81">
        <v>2022</v>
      </c>
      <c r="D31" s="30" t="s">
        <v>20</v>
      </c>
      <c r="E31" s="43"/>
      <c r="F31" s="44"/>
      <c r="G31" s="44"/>
      <c r="H31" s="44"/>
      <c r="I31" s="44"/>
      <c r="J31" s="45"/>
      <c r="K31" s="46"/>
      <c r="L31" s="47"/>
      <c r="M31" s="47"/>
      <c r="N31" s="44"/>
      <c r="O31" s="44"/>
      <c r="P31" s="44"/>
      <c r="Q31" s="48"/>
      <c r="R31" s="48"/>
      <c r="S31" s="49"/>
      <c r="T31" s="38">
        <f t="shared" si="4"/>
        <v>0</v>
      </c>
      <c r="U31" s="50"/>
      <c r="V31" s="50">
        <v>24.5</v>
      </c>
      <c r="W31" s="50"/>
      <c r="X31" s="40">
        <f t="shared" si="0"/>
        <v>25</v>
      </c>
      <c r="Y31" s="51"/>
      <c r="Z31" s="41">
        <f t="shared" si="2"/>
        <v>25</v>
      </c>
      <c r="AA31" s="38" t="str">
        <f t="shared" si="3"/>
        <v>F</v>
      </c>
      <c r="AB31" s="76"/>
      <c r="AC31" s="77"/>
      <c r="AD31" s="77"/>
      <c r="AE31" s="77"/>
      <c r="AF31" s="77"/>
      <c r="AG31" s="77"/>
      <c r="AH31" s="77"/>
      <c r="AI31" s="26"/>
    </row>
    <row r="32" spans="1:35" ht="15.6" thickTop="1" thickBot="1" x14ac:dyDescent="0.35">
      <c r="A32" s="42">
        <v>27</v>
      </c>
      <c r="B32" s="80">
        <v>50</v>
      </c>
      <c r="C32" s="81">
        <v>2022</v>
      </c>
      <c r="D32" s="30" t="s">
        <v>20</v>
      </c>
      <c r="E32" s="43"/>
      <c r="F32" s="44">
        <v>0.75</v>
      </c>
      <c r="G32" s="44">
        <v>0.75</v>
      </c>
      <c r="H32" s="44"/>
      <c r="I32" s="44">
        <v>0.5</v>
      </c>
      <c r="J32" s="45"/>
      <c r="K32" s="46"/>
      <c r="L32" s="47"/>
      <c r="M32" s="47"/>
      <c r="N32" s="44"/>
      <c r="O32" s="44"/>
      <c r="P32" s="44"/>
      <c r="Q32" s="48"/>
      <c r="R32" s="48"/>
      <c r="S32" s="49"/>
      <c r="T32" s="38">
        <f t="shared" si="4"/>
        <v>3.3</v>
      </c>
      <c r="U32" s="50"/>
      <c r="V32" s="50">
        <v>22</v>
      </c>
      <c r="W32" s="50"/>
      <c r="X32" s="40">
        <f t="shared" si="0"/>
        <v>25</v>
      </c>
      <c r="Y32" s="51"/>
      <c r="Z32" s="41">
        <f t="shared" si="2"/>
        <v>25</v>
      </c>
      <c r="AA32" s="38" t="str">
        <f t="shared" si="3"/>
        <v>F</v>
      </c>
      <c r="AB32" s="76"/>
      <c r="AC32" s="77"/>
      <c r="AD32" s="77"/>
      <c r="AE32" s="77"/>
      <c r="AF32" s="77"/>
      <c r="AG32" s="77"/>
      <c r="AH32" s="77"/>
      <c r="AI32" s="26"/>
    </row>
    <row r="33" spans="1:35" ht="15.6" thickTop="1" thickBot="1" x14ac:dyDescent="0.35">
      <c r="A33" s="42">
        <v>28</v>
      </c>
      <c r="B33" s="80">
        <v>52</v>
      </c>
      <c r="C33" s="81">
        <v>2022</v>
      </c>
      <c r="D33" s="30" t="s">
        <v>20</v>
      </c>
      <c r="E33" s="43"/>
      <c r="F33" s="44">
        <v>0.75</v>
      </c>
      <c r="G33" s="44"/>
      <c r="H33" s="44">
        <v>1</v>
      </c>
      <c r="I33" s="44"/>
      <c r="J33" s="45"/>
      <c r="K33" s="46"/>
      <c r="L33" s="47"/>
      <c r="M33" s="47"/>
      <c r="N33" s="44"/>
      <c r="O33" s="44"/>
      <c r="P33" s="44"/>
      <c r="Q33" s="48"/>
      <c r="R33" s="48"/>
      <c r="S33" s="49"/>
      <c r="T33" s="38">
        <f t="shared" si="4"/>
        <v>2.9</v>
      </c>
      <c r="U33" s="50"/>
      <c r="V33" s="50">
        <v>32</v>
      </c>
      <c r="W33" s="50"/>
      <c r="X33" s="40">
        <f t="shared" si="0"/>
        <v>35</v>
      </c>
      <c r="Y33" s="51"/>
      <c r="Z33" s="41">
        <f t="shared" si="2"/>
        <v>35</v>
      </c>
      <c r="AA33" s="38" t="str">
        <f t="shared" si="3"/>
        <v>F</v>
      </c>
      <c r="AB33" s="76"/>
      <c r="AC33" s="77"/>
      <c r="AD33" s="77"/>
      <c r="AE33" s="77"/>
      <c r="AF33" s="77"/>
      <c r="AG33" s="77"/>
      <c r="AH33" s="77"/>
      <c r="AI33" s="26"/>
    </row>
    <row r="34" spans="1:35" ht="15.6" thickTop="1" thickBot="1" x14ac:dyDescent="0.35">
      <c r="A34" s="42">
        <v>29</v>
      </c>
      <c r="B34" s="80">
        <v>53</v>
      </c>
      <c r="C34" s="81">
        <v>2022</v>
      </c>
      <c r="D34" s="30" t="s">
        <v>20</v>
      </c>
      <c r="E34" s="43"/>
      <c r="F34" s="44">
        <v>0.75</v>
      </c>
      <c r="G34" s="44"/>
      <c r="H34" s="44"/>
      <c r="I34" s="44"/>
      <c r="J34" s="45"/>
      <c r="K34" s="46"/>
      <c r="L34" s="47"/>
      <c r="M34" s="47"/>
      <c r="N34" s="44"/>
      <c r="O34" s="44"/>
      <c r="P34" s="44"/>
      <c r="Q34" s="48"/>
      <c r="R34" s="48"/>
      <c r="S34" s="49"/>
      <c r="T34" s="38">
        <f t="shared" si="4"/>
        <v>1.2</v>
      </c>
      <c r="U34" s="50"/>
      <c r="V34" s="50">
        <v>27</v>
      </c>
      <c r="W34" s="50"/>
      <c r="X34" s="40">
        <f t="shared" si="0"/>
        <v>28</v>
      </c>
      <c r="Y34" s="51"/>
      <c r="Z34" s="41">
        <f t="shared" si="2"/>
        <v>28</v>
      </c>
      <c r="AA34" s="38" t="str">
        <f t="shared" si="3"/>
        <v>F</v>
      </c>
      <c r="AB34" s="76"/>
      <c r="AC34" s="77"/>
      <c r="AD34" s="77"/>
      <c r="AE34" s="77"/>
      <c r="AF34" s="77"/>
      <c r="AG34" s="77"/>
      <c r="AH34" s="77"/>
      <c r="AI34" s="26"/>
    </row>
    <row r="35" spans="1:35" ht="15.6" thickTop="1" thickBot="1" x14ac:dyDescent="0.35">
      <c r="A35" s="42">
        <v>30</v>
      </c>
      <c r="B35" s="80">
        <v>55</v>
      </c>
      <c r="C35" s="81">
        <v>2022</v>
      </c>
      <c r="D35" s="30" t="s">
        <v>20</v>
      </c>
      <c r="E35" s="43"/>
      <c r="F35" s="44"/>
      <c r="G35" s="44"/>
      <c r="H35" s="44"/>
      <c r="I35" s="44"/>
      <c r="J35" s="45"/>
      <c r="K35" s="46"/>
      <c r="L35" s="47"/>
      <c r="M35" s="47"/>
      <c r="N35" s="44"/>
      <c r="O35" s="44"/>
      <c r="P35" s="44"/>
      <c r="Q35" s="48"/>
      <c r="R35" s="48"/>
      <c r="S35" s="49"/>
      <c r="T35" s="38">
        <f t="shared" si="4"/>
        <v>0</v>
      </c>
      <c r="U35" s="50"/>
      <c r="V35" s="50">
        <v>30</v>
      </c>
      <c r="W35" s="50"/>
      <c r="X35" s="40">
        <f t="shared" si="0"/>
        <v>30</v>
      </c>
      <c r="Y35" s="51"/>
      <c r="Z35" s="41">
        <f t="shared" si="2"/>
        <v>30</v>
      </c>
      <c r="AA35" s="38" t="str">
        <f t="shared" si="3"/>
        <v>F</v>
      </c>
      <c r="AB35" s="76"/>
      <c r="AC35" s="77"/>
      <c r="AD35" s="77"/>
      <c r="AE35" s="77"/>
      <c r="AF35" s="77"/>
      <c r="AG35" s="77"/>
      <c r="AH35" s="77"/>
      <c r="AI35" s="26"/>
    </row>
    <row r="36" spans="1:35" ht="15.6" thickTop="1" thickBot="1" x14ac:dyDescent="0.35">
      <c r="A36" s="42">
        <v>31</v>
      </c>
      <c r="B36" s="80">
        <v>56</v>
      </c>
      <c r="C36" s="81">
        <v>2022</v>
      </c>
      <c r="D36" s="30" t="s">
        <v>20</v>
      </c>
      <c r="E36" s="43"/>
      <c r="F36" s="44"/>
      <c r="G36" s="44"/>
      <c r="H36" s="44"/>
      <c r="I36" s="44"/>
      <c r="J36" s="45"/>
      <c r="K36" s="46"/>
      <c r="L36" s="47"/>
      <c r="M36" s="47"/>
      <c r="N36" s="44"/>
      <c r="O36" s="44"/>
      <c r="P36" s="44"/>
      <c r="Q36" s="48"/>
      <c r="R36" s="48"/>
      <c r="S36" s="49"/>
      <c r="T36" s="38">
        <f t="shared" si="4"/>
        <v>0</v>
      </c>
      <c r="U36" s="50"/>
      <c r="V36" s="50">
        <v>26</v>
      </c>
      <c r="W36" s="50"/>
      <c r="X36" s="40">
        <f t="shared" si="0"/>
        <v>26</v>
      </c>
      <c r="Y36" s="51"/>
      <c r="Z36" s="41">
        <f t="shared" si="2"/>
        <v>26</v>
      </c>
      <c r="AA36" s="38" t="str">
        <f t="shared" si="3"/>
        <v>F</v>
      </c>
      <c r="AB36" s="76"/>
      <c r="AC36" s="77"/>
      <c r="AD36" s="77"/>
      <c r="AE36" s="77"/>
      <c r="AF36" s="77"/>
      <c r="AG36" s="77"/>
      <c r="AH36" s="77"/>
      <c r="AI36" s="26"/>
    </row>
    <row r="37" spans="1:35" ht="15.6" thickTop="1" thickBot="1" x14ac:dyDescent="0.35">
      <c r="A37" s="42">
        <v>32</v>
      </c>
      <c r="B37" s="80">
        <v>57</v>
      </c>
      <c r="C37" s="81">
        <v>2022</v>
      </c>
      <c r="D37" s="30" t="s">
        <v>20</v>
      </c>
      <c r="E37" s="43"/>
      <c r="F37" s="44"/>
      <c r="G37" s="44"/>
      <c r="H37" s="44"/>
      <c r="I37" s="44"/>
      <c r="J37" s="45"/>
      <c r="K37" s="46"/>
      <c r="L37" s="47"/>
      <c r="M37" s="47"/>
      <c r="N37" s="44"/>
      <c r="O37" s="44"/>
      <c r="P37" s="44"/>
      <c r="Q37" s="48"/>
      <c r="R37" s="48"/>
      <c r="S37" s="49"/>
      <c r="T37" s="38">
        <f t="shared" si="4"/>
        <v>0</v>
      </c>
      <c r="U37" s="50"/>
      <c r="V37" s="50"/>
      <c r="W37" s="50"/>
      <c r="X37" s="40">
        <f t="shared" si="0"/>
        <v>0</v>
      </c>
      <c r="Y37" s="51"/>
      <c r="Z37" s="41">
        <f t="shared" si="2"/>
        <v>0</v>
      </c>
      <c r="AA37" s="38" t="str">
        <f t="shared" si="3"/>
        <v>Neakt.</v>
      </c>
      <c r="AB37" s="76"/>
      <c r="AC37" s="77"/>
      <c r="AD37" s="77"/>
      <c r="AE37" s="77"/>
      <c r="AF37" s="77"/>
      <c r="AG37" s="77"/>
      <c r="AH37" s="77"/>
      <c r="AI37" s="26"/>
    </row>
    <row r="38" spans="1:35" ht="15.6" thickTop="1" thickBot="1" x14ac:dyDescent="0.35">
      <c r="A38" s="42">
        <v>33</v>
      </c>
      <c r="B38" s="80">
        <v>59</v>
      </c>
      <c r="C38" s="81">
        <v>2022</v>
      </c>
      <c r="D38" s="30" t="s">
        <v>20</v>
      </c>
      <c r="E38" s="43"/>
      <c r="F38" s="44">
        <v>0.5</v>
      </c>
      <c r="G38" s="44"/>
      <c r="H38" s="44">
        <v>1</v>
      </c>
      <c r="I38" s="44"/>
      <c r="J38" s="45"/>
      <c r="K38" s="46"/>
      <c r="L38" s="47"/>
      <c r="M38" s="47"/>
      <c r="N38" s="44"/>
      <c r="O38" s="44"/>
      <c r="P38" s="44"/>
      <c r="Q38" s="48"/>
      <c r="R38" s="48"/>
      <c r="S38" s="49"/>
      <c r="T38" s="38">
        <f t="shared" si="4"/>
        <v>2.5</v>
      </c>
      <c r="U38" s="50"/>
      <c r="V38" s="50">
        <v>26</v>
      </c>
      <c r="W38" s="50"/>
      <c r="X38" s="40">
        <f t="shared" si="0"/>
        <v>29</v>
      </c>
      <c r="Y38" s="51"/>
      <c r="Z38" s="41">
        <f t="shared" si="2"/>
        <v>29</v>
      </c>
      <c r="AA38" s="38" t="str">
        <f t="shared" si="3"/>
        <v>F</v>
      </c>
      <c r="AB38" s="76"/>
      <c r="AC38" s="77"/>
      <c r="AD38" s="77"/>
      <c r="AE38" s="77"/>
      <c r="AF38" s="77"/>
      <c r="AG38" s="77"/>
      <c r="AH38" s="77"/>
      <c r="AI38" s="26"/>
    </row>
    <row r="39" spans="1:35" ht="15.6" thickTop="1" thickBot="1" x14ac:dyDescent="0.35">
      <c r="A39" s="42">
        <v>34</v>
      </c>
      <c r="B39" s="80">
        <v>60</v>
      </c>
      <c r="C39" s="81">
        <v>2022</v>
      </c>
      <c r="D39" s="30" t="s">
        <v>20</v>
      </c>
      <c r="E39" s="43"/>
      <c r="F39" s="44">
        <v>0.5</v>
      </c>
      <c r="G39" s="44"/>
      <c r="H39" s="44">
        <v>0.5</v>
      </c>
      <c r="I39" s="44"/>
      <c r="J39" s="45"/>
      <c r="K39" s="46"/>
      <c r="L39" s="47"/>
      <c r="M39" s="47"/>
      <c r="N39" s="44"/>
      <c r="O39" s="44"/>
      <c r="P39" s="44"/>
      <c r="Q39" s="48"/>
      <c r="R39" s="48"/>
      <c r="S39" s="49"/>
      <c r="T39" s="38">
        <f t="shared" ref="T39:T41" si="5">(ROUND(SUM(E39:S39)*1.66,1))</f>
        <v>1.7</v>
      </c>
      <c r="U39" s="50"/>
      <c r="V39" s="50">
        <v>30</v>
      </c>
      <c r="W39" s="50"/>
      <c r="X39" s="40">
        <f t="shared" ref="X39:X41" si="6">ROUND(IF(W39&gt;0, SUM(T39:U39, W39), SUM(T39:V39)),0)</f>
        <v>32</v>
      </c>
      <c r="Y39" s="51"/>
      <c r="Z39" s="41">
        <f t="shared" si="2"/>
        <v>32</v>
      </c>
      <c r="AA39" s="38" t="str">
        <f t="shared" ref="AA39:AA41" si="7">IF(Z39=0, "Neakt.", IF(Z39&gt;89.9,"A",IF(Z39&gt;79.9,"B",IF(Z39&gt;69.9,"C",IF(Z39&gt;59.9,"D",IF(Z39&gt;49.9,"E","F"))))))</f>
        <v>F</v>
      </c>
      <c r="AB39" s="76"/>
      <c r="AC39" s="77"/>
      <c r="AD39" s="77"/>
      <c r="AE39" s="77"/>
      <c r="AF39" s="77"/>
      <c r="AG39" s="77"/>
      <c r="AH39" s="77"/>
      <c r="AI39" s="26"/>
    </row>
    <row r="40" spans="1:35" ht="15.6" thickTop="1" thickBot="1" x14ac:dyDescent="0.35">
      <c r="A40" s="42">
        <v>35</v>
      </c>
      <c r="B40" s="80">
        <v>62</v>
      </c>
      <c r="C40" s="81">
        <v>2022</v>
      </c>
      <c r="D40" s="30" t="s">
        <v>20</v>
      </c>
      <c r="E40" s="43"/>
      <c r="F40" s="44">
        <v>0.75</v>
      </c>
      <c r="G40" s="44">
        <v>0.75</v>
      </c>
      <c r="H40" s="44"/>
      <c r="I40" s="44"/>
      <c r="J40" s="45"/>
      <c r="K40" s="46"/>
      <c r="L40" s="47"/>
      <c r="M40" s="47"/>
      <c r="N40" s="44"/>
      <c r="O40" s="44"/>
      <c r="P40" s="44"/>
      <c r="Q40" s="48"/>
      <c r="R40" s="48"/>
      <c r="S40" s="49"/>
      <c r="T40" s="38">
        <f t="shared" si="5"/>
        <v>2.5</v>
      </c>
      <c r="U40" s="50"/>
      <c r="V40" s="50">
        <v>22.5</v>
      </c>
      <c r="W40" s="50">
        <v>28</v>
      </c>
      <c r="X40" s="40">
        <f t="shared" si="6"/>
        <v>31</v>
      </c>
      <c r="Y40" s="51"/>
      <c r="Z40" s="41">
        <f t="shared" si="2"/>
        <v>31</v>
      </c>
      <c r="AA40" s="38" t="str">
        <f t="shared" si="7"/>
        <v>F</v>
      </c>
      <c r="AB40" s="76"/>
      <c r="AC40" s="77"/>
      <c r="AD40" s="77"/>
      <c r="AE40" s="77"/>
      <c r="AF40" s="77"/>
      <c r="AG40" s="77"/>
      <c r="AH40" s="77"/>
      <c r="AI40" s="26"/>
    </row>
    <row r="41" spans="1:35" ht="15.6" thickTop="1" thickBot="1" x14ac:dyDescent="0.35">
      <c r="A41" s="42">
        <v>36</v>
      </c>
      <c r="B41" s="82">
        <v>21</v>
      </c>
      <c r="C41" s="83">
        <v>2021</v>
      </c>
      <c r="D41" s="30" t="s">
        <v>20</v>
      </c>
      <c r="E41" s="52"/>
      <c r="F41" s="53"/>
      <c r="G41" s="53"/>
      <c r="H41" s="53"/>
      <c r="I41" s="53"/>
      <c r="J41" s="54"/>
      <c r="K41" s="55"/>
      <c r="L41" s="56"/>
      <c r="M41" s="56"/>
      <c r="N41" s="53"/>
      <c r="O41" s="53"/>
      <c r="P41" s="53"/>
      <c r="Q41" s="57"/>
      <c r="R41" s="57"/>
      <c r="S41" s="58"/>
      <c r="T41" s="59">
        <f t="shared" si="5"/>
        <v>0</v>
      </c>
      <c r="U41" s="60"/>
      <c r="V41" s="60">
        <v>16.5</v>
      </c>
      <c r="W41" s="60"/>
      <c r="X41" s="25">
        <f t="shared" si="6"/>
        <v>17</v>
      </c>
      <c r="Y41" s="61"/>
      <c r="Z41" s="25">
        <f t="shared" si="2"/>
        <v>17</v>
      </c>
      <c r="AA41" s="59" t="str">
        <f t="shared" si="7"/>
        <v>F</v>
      </c>
      <c r="AB41" s="76"/>
      <c r="AC41" s="77"/>
      <c r="AD41" s="77"/>
      <c r="AE41" s="77"/>
      <c r="AF41" s="77"/>
      <c r="AG41" s="77"/>
      <c r="AH41" s="77"/>
      <c r="AI41" s="26"/>
    </row>
    <row r="42" spans="1:35" customFormat="1" ht="15" thickTop="1" x14ac:dyDescent="0.3"/>
    <row r="43" spans="1:35" customFormat="1" x14ac:dyDescent="0.3"/>
  </sheetData>
  <mergeCells count="4">
    <mergeCell ref="A3:A5"/>
    <mergeCell ref="D3:D5"/>
    <mergeCell ref="B4:C5"/>
    <mergeCell ref="E4:S4"/>
  </mergeCells>
  <conditionalFormatting sqref="AA1:AA41">
    <cfRule type="containsText" dxfId="3" priority="6" operator="containsText" text="F">
      <formula>NOT(ISERROR(SEARCH("F",AA1)))</formula>
    </cfRule>
  </conditionalFormatting>
  <conditionalFormatting sqref="AA1:AA41 AA44:AA1048576">
    <cfRule type="cellIs" dxfId="2" priority="5" operator="equal">
      <formula>"Neakt."</formula>
    </cfRule>
  </conditionalFormatting>
  <conditionalFormatting sqref="AA28:AA41">
    <cfRule type="containsText" dxfId="1" priority="4" operator="containsText" text="F">
      <formula>NOT(ISERROR(SEARCH("F",AA28)))</formula>
    </cfRule>
  </conditionalFormatting>
  <conditionalFormatting sqref="AA28:AA41">
    <cfRule type="cellIs" dxfId="0" priority="3" operator="equal">
      <formula>"Neakt."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A35F1-9F6D-4B9D-A297-8363F8961153}">
  <dimension ref="A1:H66"/>
  <sheetViews>
    <sheetView topLeftCell="A32" workbookViewId="0">
      <selection activeCell="A31" sqref="A31:E66"/>
    </sheetView>
  </sheetViews>
  <sheetFormatPr defaultRowHeight="14.4" x14ac:dyDescent="0.3"/>
  <sheetData>
    <row r="1" spans="1:8" x14ac:dyDescent="0.3">
      <c r="A1" s="66"/>
      <c r="B1" s="67"/>
      <c r="C1" s="67"/>
      <c r="D1" s="67"/>
      <c r="E1" s="67"/>
      <c r="F1" s="67"/>
      <c r="G1" s="67"/>
      <c r="H1" s="68"/>
    </row>
    <row r="2" spans="1:8" x14ac:dyDescent="0.3">
      <c r="A2" s="69"/>
      <c r="B2" s="65"/>
      <c r="C2" s="65"/>
      <c r="D2" s="65"/>
      <c r="E2" s="65"/>
      <c r="F2" s="65"/>
      <c r="G2" s="65"/>
      <c r="H2" s="70"/>
    </row>
    <row r="3" spans="1:8" x14ac:dyDescent="0.3">
      <c r="A3" s="71"/>
      <c r="B3" s="64"/>
      <c r="C3" s="64"/>
      <c r="D3" s="64"/>
      <c r="E3" s="64"/>
      <c r="F3" s="64"/>
      <c r="G3" s="64"/>
      <c r="H3" s="72"/>
    </row>
    <row r="4" spans="1:8" x14ac:dyDescent="0.3">
      <c r="A4" s="69"/>
      <c r="B4" s="65"/>
      <c r="C4" s="65"/>
      <c r="D4" s="65"/>
      <c r="E4" s="65"/>
      <c r="F4" s="65"/>
      <c r="G4" s="65"/>
      <c r="H4" s="70"/>
    </row>
    <row r="5" spans="1:8" x14ac:dyDescent="0.3">
      <c r="A5" s="71"/>
      <c r="B5" s="64"/>
      <c r="C5" s="64"/>
      <c r="D5" s="64"/>
      <c r="E5" s="64"/>
      <c r="F5" s="64"/>
      <c r="G5" s="64"/>
      <c r="H5" s="72"/>
    </row>
    <row r="6" spans="1:8" x14ac:dyDescent="0.3">
      <c r="A6" s="69"/>
      <c r="B6" s="65"/>
      <c r="C6" s="65"/>
      <c r="D6" s="65"/>
      <c r="E6" s="65"/>
      <c r="F6" s="65"/>
      <c r="G6" s="65"/>
      <c r="H6" s="70"/>
    </row>
    <row r="7" spans="1:8" x14ac:dyDescent="0.3">
      <c r="A7" s="71"/>
      <c r="B7" s="64"/>
      <c r="C7" s="64"/>
      <c r="D7" s="64"/>
      <c r="E7" s="64"/>
      <c r="F7" s="64"/>
      <c r="G7" s="64"/>
      <c r="H7" s="72"/>
    </row>
    <row r="8" spans="1:8" x14ac:dyDescent="0.3">
      <c r="A8" s="69"/>
      <c r="B8" s="65"/>
      <c r="C8" s="65"/>
      <c r="D8" s="65"/>
      <c r="E8" s="65"/>
      <c r="F8" s="65"/>
      <c r="G8" s="65"/>
      <c r="H8" s="70"/>
    </row>
    <row r="9" spans="1:8" x14ac:dyDescent="0.3">
      <c r="A9" s="71"/>
      <c r="B9" s="64"/>
      <c r="C9" s="64"/>
      <c r="D9" s="64"/>
      <c r="E9" s="64"/>
      <c r="F9" s="64"/>
      <c r="G9" s="64"/>
      <c r="H9" s="72"/>
    </row>
    <row r="10" spans="1:8" x14ac:dyDescent="0.3">
      <c r="A10" s="69"/>
      <c r="B10" s="65"/>
      <c r="C10" s="65"/>
      <c r="D10" s="65"/>
      <c r="E10" s="65"/>
      <c r="F10" s="65"/>
      <c r="G10" s="65"/>
      <c r="H10" s="70"/>
    </row>
    <row r="11" spans="1:8" x14ac:dyDescent="0.3">
      <c r="A11" s="71"/>
      <c r="B11" s="64"/>
      <c r="C11" s="64"/>
      <c r="D11" s="64"/>
      <c r="E11" s="64"/>
      <c r="F11" s="64"/>
      <c r="G11" s="64"/>
      <c r="H11" s="72"/>
    </row>
    <row r="12" spans="1:8" x14ac:dyDescent="0.3">
      <c r="A12" s="69"/>
      <c r="B12" s="65"/>
      <c r="C12" s="65"/>
      <c r="D12" s="65"/>
      <c r="E12" s="65"/>
      <c r="F12" s="65"/>
      <c r="G12" s="65"/>
      <c r="H12" s="70"/>
    </row>
    <row r="13" spans="1:8" x14ac:dyDescent="0.3">
      <c r="A13" s="71"/>
      <c r="B13" s="64"/>
      <c r="C13" s="64"/>
      <c r="D13" s="64"/>
      <c r="E13" s="64"/>
      <c r="F13" s="64"/>
      <c r="G13" s="64"/>
      <c r="H13" s="72"/>
    </row>
    <row r="14" spans="1:8" x14ac:dyDescent="0.3">
      <c r="A14" s="69"/>
      <c r="B14" s="65"/>
      <c r="C14" s="65"/>
      <c r="D14" s="65"/>
      <c r="E14" s="65"/>
      <c r="F14" s="65"/>
      <c r="G14" s="65"/>
      <c r="H14" s="70"/>
    </row>
    <row r="15" spans="1:8" x14ac:dyDescent="0.3">
      <c r="A15" s="71"/>
      <c r="B15" s="64"/>
      <c r="C15" s="64"/>
      <c r="D15" s="64"/>
      <c r="E15" s="64"/>
      <c r="F15" s="64"/>
      <c r="G15" s="64"/>
      <c r="H15" s="72"/>
    </row>
    <row r="16" spans="1:8" x14ac:dyDescent="0.3">
      <c r="A16" s="69"/>
      <c r="B16" s="65"/>
      <c r="C16" s="65"/>
      <c r="D16" s="65"/>
      <c r="E16" s="65"/>
      <c r="F16" s="65"/>
      <c r="G16" s="65"/>
      <c r="H16" s="70"/>
    </row>
    <row r="17" spans="1:8" x14ac:dyDescent="0.3">
      <c r="A17" s="71"/>
      <c r="B17" s="64"/>
      <c r="C17" s="64"/>
      <c r="D17" s="64"/>
      <c r="E17" s="64"/>
      <c r="F17" s="64"/>
      <c r="G17" s="64"/>
      <c r="H17" s="72"/>
    </row>
    <row r="18" spans="1:8" x14ac:dyDescent="0.3">
      <c r="A18" s="69"/>
      <c r="B18" s="65"/>
      <c r="C18" s="65"/>
      <c r="D18" s="65"/>
      <c r="E18" s="65"/>
      <c r="F18" s="65"/>
      <c r="G18" s="65"/>
      <c r="H18" s="70"/>
    </row>
    <row r="19" spans="1:8" x14ac:dyDescent="0.3">
      <c r="A19" s="71"/>
      <c r="B19" s="64"/>
      <c r="C19" s="64"/>
      <c r="D19" s="64"/>
      <c r="E19" s="64"/>
      <c r="F19" s="64"/>
      <c r="G19" s="64"/>
      <c r="H19" s="72"/>
    </row>
    <row r="20" spans="1:8" x14ac:dyDescent="0.3">
      <c r="A20" s="69"/>
      <c r="B20" s="65"/>
      <c r="C20" s="65"/>
      <c r="D20" s="65"/>
      <c r="E20" s="65"/>
      <c r="F20" s="65"/>
      <c r="G20" s="65"/>
      <c r="H20" s="70"/>
    </row>
    <row r="21" spans="1:8" x14ac:dyDescent="0.3">
      <c r="A21" s="71"/>
      <c r="B21" s="64"/>
      <c r="C21" s="64"/>
      <c r="D21" s="64"/>
      <c r="E21" s="64"/>
      <c r="F21" s="64"/>
      <c r="G21" s="64"/>
      <c r="H21" s="72"/>
    </row>
    <row r="22" spans="1:8" x14ac:dyDescent="0.3">
      <c r="A22" s="69"/>
      <c r="B22" s="65"/>
      <c r="C22" s="65"/>
      <c r="D22" s="65"/>
      <c r="E22" s="65"/>
      <c r="F22" s="65"/>
      <c r="G22" s="65"/>
      <c r="H22" s="70"/>
    </row>
    <row r="23" spans="1:8" x14ac:dyDescent="0.3">
      <c r="A23" s="71"/>
      <c r="B23" s="64"/>
      <c r="C23" s="64"/>
      <c r="D23" s="64"/>
      <c r="E23" s="64"/>
      <c r="F23" s="64"/>
      <c r="G23" s="64"/>
      <c r="H23" s="72"/>
    </row>
    <row r="24" spans="1:8" x14ac:dyDescent="0.3">
      <c r="A24" s="69"/>
      <c r="B24" s="65"/>
      <c r="C24" s="65"/>
      <c r="D24" s="65"/>
      <c r="E24" s="65"/>
      <c r="F24" s="65"/>
      <c r="G24" s="65"/>
      <c r="H24" s="70"/>
    </row>
    <row r="25" spans="1:8" x14ac:dyDescent="0.3">
      <c r="A25" s="71"/>
      <c r="B25" s="64"/>
      <c r="C25" s="64"/>
      <c r="D25" s="64"/>
      <c r="E25" s="64"/>
      <c r="F25" s="64"/>
      <c r="G25" s="64"/>
      <c r="H25" s="72"/>
    </row>
    <row r="26" spans="1:8" x14ac:dyDescent="0.3">
      <c r="A26" s="69"/>
      <c r="B26" s="65"/>
      <c r="C26" s="65"/>
      <c r="D26" s="65"/>
      <c r="E26" s="65"/>
      <c r="F26" s="65"/>
      <c r="G26" s="65"/>
      <c r="H26" s="70"/>
    </row>
    <row r="27" spans="1:8" x14ac:dyDescent="0.3">
      <c r="A27" s="71"/>
      <c r="B27" s="64"/>
      <c r="C27" s="64"/>
      <c r="D27" s="64"/>
      <c r="E27" s="64"/>
      <c r="F27" s="64"/>
      <c r="G27" s="64"/>
      <c r="H27" s="72"/>
    </row>
    <row r="28" spans="1:8" ht="15" thickBot="1" x14ac:dyDescent="0.35">
      <c r="A28" s="73"/>
      <c r="B28" s="74"/>
      <c r="C28" s="74"/>
      <c r="D28" s="74"/>
      <c r="E28" s="74"/>
      <c r="F28" s="74"/>
      <c r="G28" s="74"/>
      <c r="H28" s="75"/>
    </row>
    <row r="31" spans="1:8" x14ac:dyDescent="0.3">
      <c r="A31">
        <v>1</v>
      </c>
      <c r="B31">
        <v>23</v>
      </c>
      <c r="C31">
        <v>2022</v>
      </c>
      <c r="D31" t="s">
        <v>48</v>
      </c>
      <c r="E31" t="s">
        <v>49</v>
      </c>
      <c r="F31" t="s">
        <v>29</v>
      </c>
      <c r="G31">
        <v>1</v>
      </c>
      <c r="H31">
        <v>2020</v>
      </c>
    </row>
    <row r="32" spans="1:8" x14ac:dyDescent="0.3">
      <c r="A32">
        <v>2</v>
      </c>
      <c r="B32">
        <v>24</v>
      </c>
      <c r="C32">
        <v>2022</v>
      </c>
      <c r="D32" t="s">
        <v>46</v>
      </c>
      <c r="E32" t="s">
        <v>50</v>
      </c>
      <c r="F32" t="s">
        <v>29</v>
      </c>
      <c r="G32">
        <v>1</v>
      </c>
      <c r="H32">
        <v>2020</v>
      </c>
    </row>
    <row r="33" spans="1:8" x14ac:dyDescent="0.3">
      <c r="A33">
        <v>3</v>
      </c>
      <c r="B33">
        <v>25</v>
      </c>
      <c r="C33">
        <v>2022</v>
      </c>
      <c r="D33" t="s">
        <v>51</v>
      </c>
      <c r="E33" t="s">
        <v>52</v>
      </c>
      <c r="F33" t="s">
        <v>29</v>
      </c>
      <c r="G33">
        <v>1</v>
      </c>
      <c r="H33">
        <v>2020</v>
      </c>
    </row>
    <row r="34" spans="1:8" x14ac:dyDescent="0.3">
      <c r="A34">
        <v>4</v>
      </c>
      <c r="B34">
        <v>26</v>
      </c>
      <c r="C34">
        <v>2022</v>
      </c>
      <c r="D34" t="s">
        <v>53</v>
      </c>
      <c r="E34" t="s">
        <v>54</v>
      </c>
      <c r="F34" t="s">
        <v>29</v>
      </c>
      <c r="G34">
        <v>1</v>
      </c>
      <c r="H34">
        <v>2020</v>
      </c>
    </row>
    <row r="35" spans="1:8" x14ac:dyDescent="0.3">
      <c r="A35">
        <v>5</v>
      </c>
      <c r="B35">
        <v>27</v>
      </c>
      <c r="C35">
        <v>2022</v>
      </c>
      <c r="D35" t="s">
        <v>55</v>
      </c>
      <c r="E35" t="s">
        <v>56</v>
      </c>
      <c r="F35" t="s">
        <v>29</v>
      </c>
      <c r="G35">
        <v>1</v>
      </c>
      <c r="H35">
        <v>2020</v>
      </c>
    </row>
    <row r="36" spans="1:8" x14ac:dyDescent="0.3">
      <c r="A36">
        <v>6</v>
      </c>
      <c r="B36">
        <v>28</v>
      </c>
      <c r="C36">
        <v>2022</v>
      </c>
      <c r="D36" t="s">
        <v>57</v>
      </c>
      <c r="E36" t="s">
        <v>58</v>
      </c>
      <c r="F36" t="s">
        <v>29</v>
      </c>
      <c r="G36">
        <v>1</v>
      </c>
      <c r="H36">
        <v>2020</v>
      </c>
    </row>
    <row r="37" spans="1:8" x14ac:dyDescent="0.3">
      <c r="A37">
        <v>7</v>
      </c>
      <c r="B37">
        <v>30</v>
      </c>
      <c r="C37">
        <v>2022</v>
      </c>
      <c r="D37" t="s">
        <v>47</v>
      </c>
      <c r="E37" t="s">
        <v>59</v>
      </c>
      <c r="F37" t="s">
        <v>29</v>
      </c>
      <c r="G37">
        <v>1</v>
      </c>
      <c r="H37">
        <v>2020</v>
      </c>
    </row>
    <row r="38" spans="1:8" x14ac:dyDescent="0.3">
      <c r="A38">
        <v>8</v>
      </c>
      <c r="B38">
        <v>31</v>
      </c>
      <c r="C38">
        <v>2022</v>
      </c>
      <c r="D38" t="s">
        <v>53</v>
      </c>
      <c r="E38" t="s">
        <v>60</v>
      </c>
      <c r="F38" t="s">
        <v>29</v>
      </c>
      <c r="G38">
        <v>1</v>
      </c>
      <c r="H38">
        <v>2020</v>
      </c>
    </row>
    <row r="39" spans="1:8" x14ac:dyDescent="0.3">
      <c r="A39">
        <v>9</v>
      </c>
      <c r="B39">
        <v>32</v>
      </c>
      <c r="C39">
        <v>2022</v>
      </c>
      <c r="D39" t="s">
        <v>61</v>
      </c>
      <c r="E39" t="s">
        <v>62</v>
      </c>
      <c r="F39" t="s">
        <v>29</v>
      </c>
      <c r="G39">
        <v>1</v>
      </c>
      <c r="H39">
        <v>2020</v>
      </c>
    </row>
    <row r="40" spans="1:8" x14ac:dyDescent="0.3">
      <c r="A40">
        <v>10</v>
      </c>
      <c r="B40">
        <v>33</v>
      </c>
      <c r="C40">
        <v>2022</v>
      </c>
      <c r="D40" t="s">
        <v>63</v>
      </c>
      <c r="E40" t="s">
        <v>64</v>
      </c>
      <c r="F40" t="s">
        <v>29</v>
      </c>
      <c r="G40">
        <v>1</v>
      </c>
      <c r="H40">
        <v>2020</v>
      </c>
    </row>
    <row r="41" spans="1:8" x14ac:dyDescent="0.3">
      <c r="A41">
        <v>11</v>
      </c>
      <c r="B41">
        <v>34</v>
      </c>
      <c r="C41">
        <v>2022</v>
      </c>
      <c r="D41" t="s">
        <v>65</v>
      </c>
      <c r="E41" t="s">
        <v>66</v>
      </c>
      <c r="F41" t="s">
        <v>29</v>
      </c>
      <c r="G41">
        <v>1</v>
      </c>
      <c r="H41">
        <v>2020</v>
      </c>
    </row>
    <row r="42" spans="1:8" x14ac:dyDescent="0.3">
      <c r="A42">
        <v>12</v>
      </c>
      <c r="B42">
        <v>35</v>
      </c>
      <c r="C42">
        <v>2022</v>
      </c>
      <c r="D42" t="s">
        <v>53</v>
      </c>
      <c r="E42" t="s">
        <v>67</v>
      </c>
      <c r="F42" t="s">
        <v>29</v>
      </c>
      <c r="G42">
        <v>1</v>
      </c>
      <c r="H42">
        <v>2020</v>
      </c>
    </row>
    <row r="43" spans="1:8" x14ac:dyDescent="0.3">
      <c r="A43">
        <v>13</v>
      </c>
      <c r="B43">
        <v>36</v>
      </c>
      <c r="C43">
        <v>2022</v>
      </c>
      <c r="D43" t="s">
        <v>40</v>
      </c>
      <c r="E43" t="s">
        <v>68</v>
      </c>
      <c r="F43" t="s">
        <v>29</v>
      </c>
      <c r="G43">
        <v>1</v>
      </c>
      <c r="H43">
        <v>2020</v>
      </c>
    </row>
    <row r="44" spans="1:8" x14ac:dyDescent="0.3">
      <c r="A44">
        <v>14</v>
      </c>
      <c r="B44">
        <v>37</v>
      </c>
      <c r="C44">
        <v>2022</v>
      </c>
      <c r="D44" t="s">
        <v>3</v>
      </c>
      <c r="E44" t="s">
        <v>69</v>
      </c>
      <c r="F44" t="s">
        <v>29</v>
      </c>
      <c r="G44">
        <v>1</v>
      </c>
      <c r="H44">
        <v>2020</v>
      </c>
    </row>
    <row r="45" spans="1:8" x14ac:dyDescent="0.3">
      <c r="A45">
        <v>15</v>
      </c>
      <c r="B45">
        <v>38</v>
      </c>
      <c r="C45">
        <v>2022</v>
      </c>
      <c r="D45" t="s">
        <v>53</v>
      </c>
      <c r="E45" t="s">
        <v>70</v>
      </c>
      <c r="F45" t="s">
        <v>29</v>
      </c>
      <c r="G45">
        <v>1</v>
      </c>
      <c r="H45">
        <v>2020</v>
      </c>
    </row>
    <row r="46" spans="1:8" x14ac:dyDescent="0.3">
      <c r="A46">
        <v>16</v>
      </c>
      <c r="B46">
        <v>39</v>
      </c>
      <c r="C46">
        <v>2022</v>
      </c>
      <c r="D46" t="s">
        <v>41</v>
      </c>
      <c r="E46" t="s">
        <v>71</v>
      </c>
      <c r="F46" t="s">
        <v>29</v>
      </c>
      <c r="G46">
        <v>1</v>
      </c>
      <c r="H46">
        <v>2020</v>
      </c>
    </row>
    <row r="47" spans="1:8" x14ac:dyDescent="0.3">
      <c r="A47">
        <v>17</v>
      </c>
      <c r="B47">
        <v>40</v>
      </c>
      <c r="C47">
        <v>2022</v>
      </c>
      <c r="D47" t="s">
        <v>57</v>
      </c>
      <c r="E47" t="s">
        <v>72</v>
      </c>
      <c r="F47" t="s">
        <v>29</v>
      </c>
      <c r="G47">
        <v>1</v>
      </c>
      <c r="H47">
        <v>2020</v>
      </c>
    </row>
    <row r="48" spans="1:8" x14ac:dyDescent="0.3">
      <c r="A48">
        <v>18</v>
      </c>
      <c r="B48">
        <v>41</v>
      </c>
      <c r="C48">
        <v>2022</v>
      </c>
      <c r="D48" t="s">
        <v>43</v>
      </c>
      <c r="E48" t="s">
        <v>73</v>
      </c>
      <c r="F48" t="s">
        <v>29</v>
      </c>
      <c r="G48">
        <v>1</v>
      </c>
      <c r="H48">
        <v>2020</v>
      </c>
    </row>
    <row r="49" spans="1:8" x14ac:dyDescent="0.3">
      <c r="A49">
        <v>19</v>
      </c>
      <c r="B49">
        <v>42</v>
      </c>
      <c r="C49">
        <v>2022</v>
      </c>
      <c r="D49" t="s">
        <v>74</v>
      </c>
      <c r="E49" t="s">
        <v>45</v>
      </c>
      <c r="F49" t="s">
        <v>29</v>
      </c>
      <c r="G49">
        <v>1</v>
      </c>
      <c r="H49">
        <v>2020</v>
      </c>
    </row>
    <row r="50" spans="1:8" x14ac:dyDescent="0.3">
      <c r="A50">
        <v>20</v>
      </c>
      <c r="B50">
        <v>43</v>
      </c>
      <c r="C50">
        <v>2022</v>
      </c>
      <c r="D50" t="s">
        <v>75</v>
      </c>
      <c r="E50" t="s">
        <v>76</v>
      </c>
      <c r="F50" t="s">
        <v>29</v>
      </c>
      <c r="G50">
        <v>1</v>
      </c>
      <c r="H50">
        <v>2020</v>
      </c>
    </row>
    <row r="51" spans="1:8" x14ac:dyDescent="0.3">
      <c r="A51">
        <v>21</v>
      </c>
      <c r="B51">
        <v>44</v>
      </c>
      <c r="C51">
        <v>2022</v>
      </c>
      <c r="D51" t="s">
        <v>77</v>
      </c>
      <c r="E51" t="s">
        <v>78</v>
      </c>
      <c r="F51" t="s">
        <v>29</v>
      </c>
      <c r="G51">
        <v>1</v>
      </c>
      <c r="H51">
        <v>2020</v>
      </c>
    </row>
    <row r="52" spans="1:8" x14ac:dyDescent="0.3">
      <c r="A52">
        <v>22</v>
      </c>
      <c r="B52">
        <v>45</v>
      </c>
      <c r="C52">
        <v>2022</v>
      </c>
      <c r="D52" t="s">
        <v>79</v>
      </c>
      <c r="E52" t="s">
        <v>80</v>
      </c>
      <c r="F52" t="s">
        <v>29</v>
      </c>
      <c r="G52">
        <v>1</v>
      </c>
      <c r="H52">
        <v>2020</v>
      </c>
    </row>
    <row r="53" spans="1:8" x14ac:dyDescent="0.3">
      <c r="A53">
        <v>23</v>
      </c>
      <c r="B53">
        <v>46</v>
      </c>
      <c r="C53">
        <v>2022</v>
      </c>
      <c r="D53" t="s">
        <v>81</v>
      </c>
      <c r="E53" t="s">
        <v>82</v>
      </c>
      <c r="F53" t="s">
        <v>29</v>
      </c>
      <c r="G53">
        <v>1</v>
      </c>
      <c r="H53">
        <v>2020</v>
      </c>
    </row>
    <row r="54" spans="1:8" x14ac:dyDescent="0.3">
      <c r="A54">
        <v>24</v>
      </c>
      <c r="B54">
        <v>47</v>
      </c>
      <c r="C54">
        <v>2022</v>
      </c>
      <c r="D54" t="s">
        <v>83</v>
      </c>
      <c r="E54" t="s">
        <v>84</v>
      </c>
      <c r="F54" t="s">
        <v>29</v>
      </c>
      <c r="G54">
        <v>1</v>
      </c>
      <c r="H54">
        <v>2020</v>
      </c>
    </row>
    <row r="55" spans="1:8" x14ac:dyDescent="0.3">
      <c r="A55">
        <v>25</v>
      </c>
      <c r="B55">
        <v>48</v>
      </c>
      <c r="C55">
        <v>2022</v>
      </c>
      <c r="D55" t="s">
        <v>85</v>
      </c>
      <c r="E55" t="s">
        <v>86</v>
      </c>
      <c r="F55" t="s">
        <v>29</v>
      </c>
      <c r="G55">
        <v>1</v>
      </c>
      <c r="H55">
        <v>2020</v>
      </c>
    </row>
    <row r="56" spans="1:8" x14ac:dyDescent="0.3">
      <c r="A56">
        <v>26</v>
      </c>
      <c r="B56">
        <v>49</v>
      </c>
      <c r="C56">
        <v>2022</v>
      </c>
      <c r="D56" t="s">
        <v>55</v>
      </c>
      <c r="E56" t="s">
        <v>87</v>
      </c>
      <c r="F56" t="s">
        <v>29</v>
      </c>
      <c r="G56">
        <v>1</v>
      </c>
      <c r="H56">
        <v>2020</v>
      </c>
    </row>
    <row r="57" spans="1:8" x14ac:dyDescent="0.3">
      <c r="A57">
        <v>27</v>
      </c>
      <c r="B57">
        <v>50</v>
      </c>
      <c r="C57">
        <v>2022</v>
      </c>
      <c r="D57" t="s">
        <v>88</v>
      </c>
      <c r="E57" t="s">
        <v>89</v>
      </c>
      <c r="F57" t="s">
        <v>29</v>
      </c>
      <c r="G57">
        <v>1</v>
      </c>
      <c r="H57">
        <v>2020</v>
      </c>
    </row>
    <row r="58" spans="1:8" x14ac:dyDescent="0.3">
      <c r="A58">
        <v>28</v>
      </c>
      <c r="B58">
        <v>52</v>
      </c>
      <c r="C58">
        <v>2022</v>
      </c>
      <c r="D58" t="s">
        <v>90</v>
      </c>
      <c r="E58" t="s">
        <v>91</v>
      </c>
      <c r="F58" t="s">
        <v>29</v>
      </c>
      <c r="G58">
        <v>1</v>
      </c>
      <c r="H58">
        <v>2020</v>
      </c>
    </row>
    <row r="59" spans="1:8" x14ac:dyDescent="0.3">
      <c r="A59">
        <v>29</v>
      </c>
      <c r="B59">
        <v>53</v>
      </c>
      <c r="C59">
        <v>2022</v>
      </c>
      <c r="D59" t="s">
        <v>44</v>
      </c>
      <c r="E59" t="s">
        <v>92</v>
      </c>
      <c r="F59" t="s">
        <v>29</v>
      </c>
      <c r="G59">
        <v>1</v>
      </c>
      <c r="H59">
        <v>2020</v>
      </c>
    </row>
    <row r="60" spans="1:8" x14ac:dyDescent="0.3">
      <c r="A60">
        <v>30</v>
      </c>
      <c r="B60">
        <v>55</v>
      </c>
      <c r="C60">
        <v>2022</v>
      </c>
      <c r="D60" t="s">
        <v>46</v>
      </c>
      <c r="E60" t="s">
        <v>93</v>
      </c>
      <c r="F60" t="s">
        <v>29</v>
      </c>
      <c r="G60">
        <v>1</v>
      </c>
      <c r="H60">
        <v>2020</v>
      </c>
    </row>
    <row r="61" spans="1:8" x14ac:dyDescent="0.3">
      <c r="A61">
        <v>31</v>
      </c>
      <c r="B61">
        <v>56</v>
      </c>
      <c r="C61">
        <v>2022</v>
      </c>
      <c r="D61" t="s">
        <v>46</v>
      </c>
      <c r="E61" t="s">
        <v>94</v>
      </c>
      <c r="F61" t="s">
        <v>29</v>
      </c>
      <c r="G61">
        <v>1</v>
      </c>
      <c r="H61">
        <v>2020</v>
      </c>
    </row>
    <row r="62" spans="1:8" x14ac:dyDescent="0.3">
      <c r="A62">
        <v>32</v>
      </c>
      <c r="B62">
        <v>57</v>
      </c>
      <c r="C62">
        <v>2022</v>
      </c>
      <c r="D62" t="s">
        <v>61</v>
      </c>
      <c r="E62" t="s">
        <v>95</v>
      </c>
      <c r="F62" t="s">
        <v>29</v>
      </c>
      <c r="G62">
        <v>1</v>
      </c>
      <c r="H62">
        <v>2020</v>
      </c>
    </row>
    <row r="63" spans="1:8" x14ac:dyDescent="0.3">
      <c r="A63">
        <v>33</v>
      </c>
      <c r="B63">
        <v>59</v>
      </c>
      <c r="C63">
        <v>2022</v>
      </c>
      <c r="D63" t="s">
        <v>53</v>
      </c>
      <c r="E63" t="s">
        <v>96</v>
      </c>
      <c r="F63" t="s">
        <v>29</v>
      </c>
      <c r="G63">
        <v>1</v>
      </c>
      <c r="H63">
        <v>2020</v>
      </c>
    </row>
    <row r="64" spans="1:8" x14ac:dyDescent="0.3">
      <c r="A64">
        <v>34</v>
      </c>
      <c r="B64">
        <v>60</v>
      </c>
      <c r="C64">
        <v>2022</v>
      </c>
      <c r="D64" t="s">
        <v>97</v>
      </c>
      <c r="E64" t="s">
        <v>98</v>
      </c>
      <c r="F64" t="s">
        <v>29</v>
      </c>
      <c r="G64">
        <v>1</v>
      </c>
      <c r="H64">
        <v>2020</v>
      </c>
    </row>
    <row r="65" spans="1:8" x14ac:dyDescent="0.3">
      <c r="A65">
        <v>35</v>
      </c>
      <c r="B65">
        <v>62</v>
      </c>
      <c r="C65">
        <v>2022</v>
      </c>
      <c r="D65" t="s">
        <v>99</v>
      </c>
      <c r="E65" t="s">
        <v>100</v>
      </c>
      <c r="F65" t="s">
        <v>29</v>
      </c>
      <c r="G65">
        <v>1</v>
      </c>
      <c r="H65">
        <v>2020</v>
      </c>
    </row>
    <row r="66" spans="1:8" x14ac:dyDescent="0.3">
      <c r="A66">
        <v>36</v>
      </c>
      <c r="B66">
        <v>21</v>
      </c>
      <c r="C66">
        <v>2021</v>
      </c>
      <c r="D66" t="s">
        <v>41</v>
      </c>
      <c r="E66" t="s">
        <v>42</v>
      </c>
      <c r="F66" t="s">
        <v>101</v>
      </c>
      <c r="G66">
        <v>2</v>
      </c>
      <c r="H66">
        <v>2020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 Stankov</cp:lastModifiedBy>
  <cp:lastPrinted>2017-02-15T16:05:41Z</cp:lastPrinted>
  <dcterms:created xsi:type="dcterms:W3CDTF">2017-02-15T16:03:58Z</dcterms:created>
  <dcterms:modified xsi:type="dcterms:W3CDTF">2022-12-19T09:27:43Z</dcterms:modified>
</cp:coreProperties>
</file>