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F\Desktop\Milica\Vježbe\Biocenologija\"/>
    </mc:Choice>
  </mc:AlternateContent>
  <bookViews>
    <workbookView xWindow="0" yWindow="0" windowWidth="23040" windowHeight="8808" activeTab="1"/>
  </bookViews>
  <sheets>
    <sheet name="Računski dio" sheetId="1" r:id="rId1"/>
    <sheet name="Grafički di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8" i="1"/>
  <c r="G8" i="1" s="1"/>
  <c r="E6" i="1"/>
  <c r="D4" i="1"/>
  <c r="F4" i="1" s="1"/>
  <c r="D5" i="1"/>
  <c r="F5" i="1" s="1"/>
  <c r="D6" i="1"/>
  <c r="D7" i="1"/>
  <c r="E7" i="1" s="1"/>
  <c r="D8" i="1"/>
  <c r="E8" i="1" s="1"/>
  <c r="D9" i="1"/>
  <c r="E9" i="1" s="1"/>
  <c r="D10" i="1"/>
  <c r="D11" i="1"/>
  <c r="E11" i="1" s="1"/>
  <c r="D12" i="1"/>
  <c r="F12" i="1" s="1"/>
  <c r="D13" i="1"/>
  <c r="F13" i="1" s="1"/>
  <c r="D14" i="1"/>
  <c r="D15" i="1"/>
  <c r="E15" i="1" s="1"/>
  <c r="D16" i="1"/>
  <c r="F16" i="1" s="1"/>
  <c r="G16" i="1" s="1"/>
  <c r="D17" i="1"/>
  <c r="E17" i="1" s="1"/>
  <c r="D18" i="1"/>
  <c r="D19" i="1"/>
  <c r="F19" i="1" s="1"/>
  <c r="G19" i="1" s="1"/>
  <c r="D20" i="1"/>
  <c r="F20" i="1" s="1"/>
  <c r="D21" i="1"/>
  <c r="F21" i="1" s="1"/>
  <c r="D22" i="1"/>
  <c r="E22" i="1" s="1"/>
  <c r="D23" i="1"/>
  <c r="E23" i="1" s="1"/>
  <c r="D24" i="1"/>
  <c r="E24" i="1" s="1"/>
  <c r="D25" i="1"/>
  <c r="E25" i="1" s="1"/>
  <c r="D26" i="1"/>
  <c r="D27" i="1"/>
  <c r="E27" i="1" s="1"/>
  <c r="D28" i="1"/>
  <c r="F28" i="1" s="1"/>
  <c r="D29" i="1"/>
  <c r="F29" i="1" s="1"/>
  <c r="D30" i="1"/>
  <c r="D3" i="1"/>
  <c r="F3" i="2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A2" i="2"/>
  <c r="C2" i="2" s="1"/>
  <c r="B2" i="1"/>
  <c r="D2" i="1" s="1"/>
  <c r="E19" i="1" l="1"/>
  <c r="F27" i="1"/>
  <c r="G27" i="1" s="1"/>
  <c r="F11" i="1"/>
  <c r="G11" i="1" s="1"/>
  <c r="F30" i="1"/>
  <c r="G30" i="1" s="1"/>
  <c r="F6" i="1"/>
  <c r="G6" i="1" s="1"/>
  <c r="E16" i="1"/>
  <c r="F24" i="1"/>
  <c r="G24" i="1" s="1"/>
  <c r="E30" i="1"/>
  <c r="E14" i="1"/>
  <c r="F22" i="1"/>
  <c r="G22" i="1" s="1"/>
  <c r="F14" i="1"/>
  <c r="G14" i="1" s="1"/>
  <c r="E2" i="1"/>
  <c r="F2" i="1"/>
  <c r="G2" i="1"/>
  <c r="F3" i="1"/>
  <c r="G3" i="1" s="1"/>
  <c r="E29" i="1"/>
  <c r="E21" i="1"/>
  <c r="E13" i="1"/>
  <c r="E5" i="1"/>
  <c r="F26" i="1"/>
  <c r="G26" i="1" s="1"/>
  <c r="F18" i="1"/>
  <c r="G18" i="1" s="1"/>
  <c r="F10" i="1"/>
  <c r="G10" i="1" s="1"/>
  <c r="E28" i="1"/>
  <c r="E20" i="1"/>
  <c r="E12" i="1"/>
  <c r="E4" i="1"/>
  <c r="F25" i="1"/>
  <c r="G25" i="1" s="1"/>
  <c r="F17" i="1"/>
  <c r="G17" i="1" s="1"/>
  <c r="F9" i="1"/>
  <c r="G9" i="1" s="1"/>
  <c r="E3" i="1"/>
  <c r="G29" i="1"/>
  <c r="G21" i="1"/>
  <c r="G13" i="1"/>
  <c r="G5" i="1"/>
  <c r="E26" i="1"/>
  <c r="E18" i="1"/>
  <c r="E10" i="1"/>
  <c r="F23" i="1"/>
  <c r="G23" i="1" s="1"/>
  <c r="F15" i="1"/>
  <c r="G15" i="1" s="1"/>
  <c r="F7" i="1"/>
  <c r="G7" i="1" s="1"/>
  <c r="G28" i="1"/>
  <c r="G20" i="1"/>
  <c r="G12" i="1"/>
  <c r="G4" i="1"/>
  <c r="K2" i="1" l="1"/>
  <c r="L2" i="1" s="1"/>
  <c r="J2" i="1"/>
</calcChain>
</file>

<file path=xl/sharedStrings.xml><?xml version="1.0" encoding="utf-8"?>
<sst xmlns="http://schemas.openxmlformats.org/spreadsheetml/2006/main" count="25" uniqueCount="23">
  <si>
    <t>n</t>
  </si>
  <si>
    <t>N</t>
  </si>
  <si>
    <t>p</t>
  </si>
  <si>
    <t>rang</t>
  </si>
  <si>
    <t>S</t>
  </si>
  <si>
    <t>D</t>
  </si>
  <si>
    <t>H</t>
  </si>
  <si>
    <t>E</t>
  </si>
  <si>
    <r>
      <t>D = Σ (p</t>
    </r>
    <r>
      <rPr>
        <b/>
        <vertAlign val="subscript"/>
        <sz val="10"/>
        <color theme="1"/>
        <rFont val="Calibri"/>
        <family val="2"/>
      </rPr>
      <t>i</t>
    </r>
    <r>
      <rPr>
        <b/>
        <sz val="10"/>
        <color theme="1"/>
        <rFont val="Calibri"/>
        <family val="2"/>
      </rPr>
      <t>)</t>
    </r>
    <r>
      <rPr>
        <b/>
        <vertAlign val="superscript"/>
        <sz val="10"/>
        <color theme="1"/>
        <rFont val="Calibri"/>
        <family val="2"/>
      </rPr>
      <t>2</t>
    </r>
  </si>
  <si>
    <t>ln(S)</t>
  </si>
  <si>
    <r>
      <t>p</t>
    </r>
    <r>
      <rPr>
        <b/>
        <vertAlign val="subscript"/>
        <sz val="10"/>
        <color theme="1"/>
        <rFont val="Calibri"/>
        <family val="2"/>
        <scheme val="minor"/>
      </rPr>
      <t>i</t>
    </r>
  </si>
  <si>
    <r>
      <t>n</t>
    </r>
    <r>
      <rPr>
        <b/>
        <vertAlign val="subscript"/>
        <sz val="10"/>
        <color theme="1"/>
        <rFont val="Calibri"/>
        <family val="2"/>
        <scheme val="minor"/>
      </rPr>
      <t>i</t>
    </r>
  </si>
  <si>
    <r>
      <t>p</t>
    </r>
    <r>
      <rPr>
        <vertAlign val="subscript"/>
        <sz val="10"/>
        <color theme="1"/>
        <rFont val="Calibri"/>
        <family val="2"/>
        <scheme val="minor"/>
      </rPr>
      <t>i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</si>
  <si>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H = - </t>
    </r>
    <r>
      <rPr>
        <b/>
        <sz val="10"/>
        <color theme="1"/>
        <rFont val="Symbol"/>
        <family val="1"/>
        <charset val="2"/>
      </rPr>
      <t>S</t>
    </r>
    <r>
      <rPr>
        <b/>
        <sz val="10"/>
        <color theme="1"/>
        <rFont val="Calibri"/>
        <family val="2"/>
      </rPr>
      <t xml:space="preserve"> (p</t>
    </r>
    <r>
      <rPr>
        <b/>
        <vertAlign val="subscript"/>
        <sz val="10"/>
        <color theme="1"/>
        <rFont val="Calibri"/>
        <family val="2"/>
      </rPr>
      <t>i</t>
    </r>
    <r>
      <rPr>
        <b/>
        <sz val="10"/>
        <color theme="1"/>
        <rFont val="Calibri"/>
        <family val="2"/>
      </rPr>
      <t>*ln(p</t>
    </r>
    <r>
      <rPr>
        <b/>
        <vertAlign val="subscript"/>
        <sz val="10"/>
        <color theme="1"/>
        <rFont val="Calibri"/>
        <family val="2"/>
      </rPr>
      <t>i</t>
    </r>
    <r>
      <rPr>
        <b/>
        <sz val="10"/>
        <color theme="1"/>
        <rFont val="Calibri"/>
        <family val="2"/>
      </rPr>
      <t>))</t>
    </r>
  </si>
  <si>
    <r>
      <t>ln(p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>)</t>
    </r>
  </si>
  <si>
    <r>
      <t>p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>*ln(p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>)</t>
    </r>
  </si>
  <si>
    <r>
      <t>D = p</t>
    </r>
    <r>
      <rPr>
        <vertAlign val="subscript"/>
        <sz val="10"/>
        <color theme="1"/>
        <rFont val="Calibri"/>
        <family val="2"/>
        <scheme val="minor"/>
      </rPr>
      <t>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+ p</t>
    </r>
    <r>
      <rPr>
        <vertAlign val="subscript"/>
        <sz val="10"/>
        <color theme="1"/>
        <rFont val="Calibri"/>
        <family val="2"/>
        <scheme val="minor"/>
      </rPr>
      <t>2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+ p</t>
    </r>
    <r>
      <rPr>
        <vertAlign val="subscript"/>
        <sz val="10"/>
        <color theme="1"/>
        <rFont val="Calibri"/>
        <family val="2"/>
        <scheme val="minor"/>
      </rPr>
      <t>3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+ ... +p</t>
    </r>
    <r>
      <rPr>
        <vertAlign val="subscript"/>
        <sz val="10"/>
        <color theme="1"/>
        <rFont val="Calibri"/>
        <family val="2"/>
        <scheme val="minor"/>
      </rPr>
      <t>n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</si>
  <si>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H = - </t>
    </r>
    <r>
      <rPr>
        <b/>
        <sz val="10"/>
        <color theme="1"/>
        <rFont val="Calibri"/>
        <family val="2"/>
      </rPr>
      <t>(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*ln(p</t>
    </r>
    <r>
      <rPr>
        <vertAlign val="sub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)</t>
    </r>
    <r>
      <rPr>
        <vertAlign val="subscript"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+ p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*ln(p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) + p</t>
    </r>
    <r>
      <rPr>
        <vertAlign val="sub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>*ln(p</t>
    </r>
    <r>
      <rPr>
        <vertAlign val="sub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>) + ... + p</t>
    </r>
    <r>
      <rPr>
        <vertAlign val="subscript"/>
        <sz val="10"/>
        <color theme="1"/>
        <rFont val="Calibri"/>
        <family val="2"/>
      </rPr>
      <t>n</t>
    </r>
    <r>
      <rPr>
        <sz val="10"/>
        <color theme="1"/>
        <rFont val="Calibri"/>
        <family val="2"/>
      </rPr>
      <t>*ln(p</t>
    </r>
    <r>
      <rPr>
        <vertAlign val="subscript"/>
        <sz val="10"/>
        <color theme="1"/>
        <rFont val="Calibri"/>
        <family val="2"/>
      </rPr>
      <t>n</t>
    </r>
    <r>
      <rPr>
        <sz val="10"/>
        <color theme="1"/>
        <rFont val="Calibri"/>
        <family val="2"/>
      </rPr>
      <t>)</t>
    </r>
    <r>
      <rPr>
        <b/>
        <sz val="10"/>
        <color theme="1"/>
        <rFont val="Calibri"/>
        <family val="2"/>
      </rPr>
      <t>)</t>
    </r>
  </si>
  <si>
    <r>
      <t xml:space="preserve">p </t>
    </r>
    <r>
      <rPr>
        <b/>
        <sz val="8"/>
        <color theme="1"/>
        <rFont val="Calibri"/>
        <family val="2"/>
        <scheme val="minor"/>
      </rPr>
      <t>(max-min)</t>
    </r>
  </si>
  <si>
    <r>
      <t>E = H / H</t>
    </r>
    <r>
      <rPr>
        <b/>
        <vertAlign val="subscript"/>
        <sz val="10"/>
        <color theme="1"/>
        <rFont val="Calibri"/>
        <family val="2"/>
        <scheme val="minor"/>
      </rPr>
      <t>max</t>
    </r>
  </si>
  <si>
    <r>
      <t>ln(S) = H</t>
    </r>
    <r>
      <rPr>
        <vertAlign val="subscript"/>
        <sz val="10"/>
        <color theme="1"/>
        <rFont val="Calibri"/>
        <family val="2"/>
        <scheme val="minor"/>
      </rPr>
      <t>max</t>
    </r>
  </si>
  <si>
    <t>E = H / ln(S)</t>
  </si>
  <si>
    <t xml:space="preserve">* i = 1 do 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</si>
</sst>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0"/>
      <color theme="1"/>
      <name val="Symbol"/>
      <family val="1"/>
      <charset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7" fillId="5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7" fillId="0" borderId="0" xfId="0" applyFont="1"/>
    <xf numFmtId="0" fontId="7" fillId="6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6" borderId="8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1" fillId="7" borderId="10" xfId="0" applyNumberFormat="1" applyFont="1" applyFill="1" applyBorder="1" applyAlignment="1">
      <alignment horizontal="center"/>
    </xf>
    <xf numFmtId="2" fontId="1" fillId="7" borderId="11" xfId="0" applyNumberFormat="1" applyFont="1" applyFill="1" applyBorder="1" applyAlignment="1">
      <alignment horizontal="center"/>
    </xf>
    <xf numFmtId="2" fontId="1" fillId="7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/>
              <a:t>Rang abundancija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'Grafički dio'!$F$2:$F$30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'Grafički dio'!$G$2:$G$30</c:f>
              <c:numCache>
                <c:formatCode>0.000</c:formatCode>
                <c:ptCount val="29"/>
                <c:pt idx="0">
                  <c:v>0.25578562728380022</c:v>
                </c:pt>
                <c:pt idx="1">
                  <c:v>0.146163215590743</c:v>
                </c:pt>
                <c:pt idx="2">
                  <c:v>0.10353227771010962</c:v>
                </c:pt>
                <c:pt idx="3">
                  <c:v>0.10109622411693057</c:v>
                </c:pt>
                <c:pt idx="4">
                  <c:v>8.5261875761266745E-2</c:v>
                </c:pt>
                <c:pt idx="5">
                  <c:v>8.1607795371498176E-2</c:v>
                </c:pt>
                <c:pt idx="6">
                  <c:v>5.4811205846528627E-2</c:v>
                </c:pt>
                <c:pt idx="7">
                  <c:v>3.6540803897685749E-2</c:v>
                </c:pt>
                <c:pt idx="8">
                  <c:v>2.4360535931790498E-2</c:v>
                </c:pt>
                <c:pt idx="9">
                  <c:v>2.0706455542021926E-2</c:v>
                </c:pt>
                <c:pt idx="10">
                  <c:v>1.2180267965895249E-2</c:v>
                </c:pt>
                <c:pt idx="11">
                  <c:v>9.7442143727161992E-3</c:v>
                </c:pt>
                <c:pt idx="12">
                  <c:v>8.5261875761266752E-3</c:v>
                </c:pt>
                <c:pt idx="13">
                  <c:v>8.5261875761266752E-3</c:v>
                </c:pt>
                <c:pt idx="14">
                  <c:v>7.3081607795371494E-3</c:v>
                </c:pt>
                <c:pt idx="15">
                  <c:v>6.0901339829476245E-3</c:v>
                </c:pt>
                <c:pt idx="16">
                  <c:v>6.0901339829476245E-3</c:v>
                </c:pt>
                <c:pt idx="17">
                  <c:v>4.8721071863580996E-3</c:v>
                </c:pt>
                <c:pt idx="18">
                  <c:v>4.8721071863580996E-3</c:v>
                </c:pt>
                <c:pt idx="19">
                  <c:v>3.6540803897685747E-3</c:v>
                </c:pt>
                <c:pt idx="20">
                  <c:v>3.6540803897685747E-3</c:v>
                </c:pt>
                <c:pt idx="21">
                  <c:v>2.4360535931790498E-3</c:v>
                </c:pt>
                <c:pt idx="22">
                  <c:v>2.4360535931790498E-3</c:v>
                </c:pt>
                <c:pt idx="23">
                  <c:v>2.4360535931790498E-3</c:v>
                </c:pt>
                <c:pt idx="24">
                  <c:v>2.4360535931790498E-3</c:v>
                </c:pt>
                <c:pt idx="25">
                  <c:v>1.2180267965895249E-3</c:v>
                </c:pt>
                <c:pt idx="26">
                  <c:v>1.2180267965895249E-3</c:v>
                </c:pt>
                <c:pt idx="27">
                  <c:v>1.2180267965895249E-3</c:v>
                </c:pt>
                <c:pt idx="28">
                  <c:v>1.2180267965895249E-3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859848"/>
        <c:axId val="481858672"/>
      </c:scatterChart>
      <c:valAx>
        <c:axId val="48185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r-Latn-ME" sz="1600" b="1"/>
                  <a:t>rang vrste</a:t>
                </a:r>
                <a:endParaRPr lang="en-GB" sz="16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858672"/>
        <c:crosses val="autoZero"/>
        <c:crossBetween val="midCat"/>
      </c:valAx>
      <c:valAx>
        <c:axId val="4818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85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6</xdr:row>
      <xdr:rowOff>3810</xdr:rowOff>
    </xdr:from>
    <xdr:to>
      <xdr:col>15</xdr:col>
      <xdr:colOff>419100</xdr:colOff>
      <xdr:row>21</xdr:row>
      <xdr:rowOff>3810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E12" sqref="E12"/>
    </sheetView>
  </sheetViews>
  <sheetFormatPr defaultRowHeight="14.4" x14ac:dyDescent="0.3"/>
  <cols>
    <col min="3" max="3" width="8.88671875" style="1"/>
    <col min="4" max="4" width="8.88671875" style="2"/>
    <col min="5" max="5" width="9.5546875" style="1" bestFit="1" customWidth="1"/>
    <col min="6" max="12" width="8.88671875" style="1"/>
    <col min="13" max="13" width="8.88671875" style="1" customWidth="1"/>
    <col min="14" max="14" width="10.33203125" style="1" customWidth="1"/>
    <col min="15" max="18" width="8.88671875" style="1"/>
  </cols>
  <sheetData>
    <row r="1" spans="1:19" ht="16.2" thickBot="1" x14ac:dyDescent="0.4">
      <c r="A1" s="13" t="s">
        <v>4</v>
      </c>
      <c r="B1" s="12" t="s">
        <v>1</v>
      </c>
      <c r="C1" s="17" t="s">
        <v>11</v>
      </c>
      <c r="D1" s="18" t="s">
        <v>10</v>
      </c>
      <c r="E1" s="16" t="s">
        <v>12</v>
      </c>
      <c r="F1" s="16" t="s">
        <v>14</v>
      </c>
      <c r="G1" s="16" t="s">
        <v>15</v>
      </c>
      <c r="H1" s="24" t="s">
        <v>9</v>
      </c>
      <c r="I1" s="25"/>
      <c r="J1" s="27" t="s">
        <v>5</v>
      </c>
      <c r="K1" s="19" t="s">
        <v>6</v>
      </c>
      <c r="L1" s="20" t="s">
        <v>7</v>
      </c>
      <c r="N1" s="6" t="s">
        <v>8</v>
      </c>
      <c r="O1" s="6"/>
      <c r="P1" s="6"/>
    </row>
    <row r="2" spans="1:19" ht="16.2" thickBot="1" x14ac:dyDescent="0.4">
      <c r="A2" s="1">
        <v>29</v>
      </c>
      <c r="B2" s="1">
        <f>SUM(C2:C30)</f>
        <v>821</v>
      </c>
      <c r="C2" s="1">
        <v>210</v>
      </c>
      <c r="D2" s="2">
        <f>C2/B2</f>
        <v>0.25578562728380022</v>
      </c>
      <c r="E2" s="14">
        <f>D2*D2</f>
        <v>6.5426287124967161E-2</v>
      </c>
      <c r="F2" s="4">
        <f>LN(D2)</f>
        <v>-1.3634155787349596</v>
      </c>
      <c r="G2" s="4">
        <f>D2*F2</f>
        <v>-0.34874210905522712</v>
      </c>
      <c r="H2" s="4">
        <f>LN(A2)</f>
        <v>3.3672958299864741</v>
      </c>
      <c r="I2" s="26"/>
      <c r="J2" s="28">
        <f>SUM(E2:E30)</f>
        <v>0.12764060346477429</v>
      </c>
      <c r="K2" s="29">
        <f>-SUM(G2:G30)</f>
        <v>2.423944469451413</v>
      </c>
      <c r="L2" s="30">
        <f>K2/H2</f>
        <v>0.71984898026056399</v>
      </c>
      <c r="N2" s="8" t="s">
        <v>16</v>
      </c>
      <c r="O2" s="8"/>
      <c r="P2" s="8"/>
    </row>
    <row r="3" spans="1:19" x14ac:dyDescent="0.3">
      <c r="B3" s="1">
        <v>821</v>
      </c>
      <c r="C3" s="1">
        <v>120</v>
      </c>
      <c r="D3" s="2">
        <f>C3/B3</f>
        <v>0.146163215590743</v>
      </c>
      <c r="E3" s="3">
        <f t="shared" ref="E3:E30" si="0">D3*D3</f>
        <v>2.1363685591826016E-2</v>
      </c>
      <c r="F3" s="4">
        <f t="shared" ref="F3:F30" si="1">LN(D3)</f>
        <v>-1.9230313666703822</v>
      </c>
      <c r="G3" s="4">
        <f t="shared" ref="G3:G30" si="2">D3*F3</f>
        <v>-0.2810764482344042</v>
      </c>
      <c r="H3" s="4"/>
      <c r="I3" s="4"/>
    </row>
    <row r="4" spans="1:19" ht="15" x14ac:dyDescent="0.3">
      <c r="B4" s="1">
        <v>821</v>
      </c>
      <c r="C4" s="1">
        <v>83</v>
      </c>
      <c r="D4" s="2">
        <f>C4/B4</f>
        <v>0.10109622411693057</v>
      </c>
      <c r="E4" s="3">
        <f t="shared" si="0"/>
        <v>1.0220446530700655E-2</v>
      </c>
      <c r="F4" s="4">
        <f t="shared" si="1"/>
        <v>-2.2916825016558304</v>
      </c>
      <c r="G4" s="4">
        <f t="shared" si="2"/>
        <v>-0.23168044779224595</v>
      </c>
      <c r="H4" s="4"/>
      <c r="I4" s="4"/>
      <c r="N4" s="6" t="s">
        <v>13</v>
      </c>
      <c r="O4" s="6"/>
      <c r="P4" s="6"/>
      <c r="Q4" s="6"/>
      <c r="R4" s="6"/>
      <c r="S4" s="15"/>
    </row>
    <row r="5" spans="1:19" ht="15" x14ac:dyDescent="0.3">
      <c r="B5" s="1">
        <v>821</v>
      </c>
      <c r="C5" s="1">
        <v>45</v>
      </c>
      <c r="D5" s="2">
        <f>C5/B5</f>
        <v>5.4811205846528627E-2</v>
      </c>
      <c r="E5" s="3">
        <f t="shared" si="0"/>
        <v>3.004268286350534E-3</v>
      </c>
      <c r="F5" s="4">
        <f t="shared" si="1"/>
        <v>-2.9038606196821086</v>
      </c>
      <c r="G5" s="4">
        <f t="shared" si="2"/>
        <v>-0.15916410217502425</v>
      </c>
      <c r="H5" s="4"/>
      <c r="I5" s="4"/>
      <c r="N5" s="5" t="s">
        <v>17</v>
      </c>
      <c r="O5" s="5"/>
      <c r="P5" s="5"/>
      <c r="Q5" s="5"/>
      <c r="R5" s="5"/>
      <c r="S5" s="15"/>
    </row>
    <row r="6" spans="1:19" x14ac:dyDescent="0.3">
      <c r="B6" s="1">
        <v>821</v>
      </c>
      <c r="C6" s="1">
        <v>70</v>
      </c>
      <c r="D6" s="2">
        <f>C6/B6</f>
        <v>8.5261875761266745E-2</v>
      </c>
      <c r="E6" s="3">
        <f t="shared" si="0"/>
        <v>7.2695874583296859E-3</v>
      </c>
      <c r="F6" s="4">
        <f t="shared" si="1"/>
        <v>-2.4620278674030693</v>
      </c>
      <c r="G6" s="4">
        <f t="shared" si="2"/>
        <v>-0.20991711415129702</v>
      </c>
      <c r="H6" s="4"/>
      <c r="I6" s="4"/>
      <c r="N6" s="7"/>
    </row>
    <row r="7" spans="1:19" ht="15" x14ac:dyDescent="0.35">
      <c r="B7" s="1">
        <v>821</v>
      </c>
      <c r="C7" s="1">
        <v>1</v>
      </c>
      <c r="D7" s="2">
        <f>C7/B7</f>
        <v>1.2180267965895249E-3</v>
      </c>
      <c r="E7" s="3">
        <f t="shared" si="0"/>
        <v>1.4835892772101398E-6</v>
      </c>
      <c r="F7" s="4">
        <f t="shared" si="1"/>
        <v>-6.7105231094524287</v>
      </c>
      <c r="G7" s="4">
        <f t="shared" si="2"/>
        <v>-8.1735969664463188E-3</v>
      </c>
      <c r="H7" s="4"/>
      <c r="I7" s="4"/>
      <c r="N7" s="22" t="s">
        <v>19</v>
      </c>
      <c r="O7" s="22"/>
      <c r="P7" s="22"/>
    </row>
    <row r="8" spans="1:19" ht="15" x14ac:dyDescent="0.35">
      <c r="B8" s="1">
        <v>821</v>
      </c>
      <c r="C8" s="1">
        <v>10</v>
      </c>
      <c r="D8" s="2">
        <f>C8/B8</f>
        <v>1.2180267965895249E-2</v>
      </c>
      <c r="E8" s="3">
        <f t="shared" si="0"/>
        <v>1.4835892772101399E-4</v>
      </c>
      <c r="F8" s="4">
        <f t="shared" si="1"/>
        <v>-4.4079380164583828</v>
      </c>
      <c r="G8" s="4">
        <f t="shared" si="2"/>
        <v>-5.3689866217519887E-2</v>
      </c>
      <c r="H8" s="4"/>
      <c r="I8" s="4"/>
      <c r="N8" s="8" t="s">
        <v>20</v>
      </c>
      <c r="O8" s="8"/>
      <c r="P8" s="8"/>
    </row>
    <row r="9" spans="1:19" x14ac:dyDescent="0.3">
      <c r="B9" s="1">
        <v>821</v>
      </c>
      <c r="C9" s="1">
        <v>85</v>
      </c>
      <c r="D9" s="2">
        <f>C9/B9</f>
        <v>0.10353227771010962</v>
      </c>
      <c r="E9" s="3">
        <f t="shared" si="0"/>
        <v>1.0718932527843261E-2</v>
      </c>
      <c r="F9" s="4">
        <f t="shared" si="1"/>
        <v>-2.267871852962112</v>
      </c>
      <c r="G9" s="4">
        <f t="shared" si="2"/>
        <v>-0.23479793849181427</v>
      </c>
      <c r="H9" s="4"/>
      <c r="I9" s="4"/>
      <c r="N9" s="8" t="s">
        <v>21</v>
      </c>
      <c r="O9" s="8"/>
      <c r="P9" s="8"/>
    </row>
    <row r="10" spans="1:19" x14ac:dyDescent="0.3">
      <c r="B10" s="1">
        <v>821</v>
      </c>
      <c r="C10" s="1">
        <v>7</v>
      </c>
      <c r="D10" s="2">
        <f>C10/B10</f>
        <v>8.5261875761266752E-3</v>
      </c>
      <c r="E10" s="3">
        <f t="shared" si="0"/>
        <v>7.2695874583296864E-5</v>
      </c>
      <c r="F10" s="4">
        <f t="shared" si="1"/>
        <v>-4.7646129603971152</v>
      </c>
      <c r="G10" s="4">
        <f t="shared" si="2"/>
        <v>-4.0623983827990019E-2</v>
      </c>
      <c r="H10" s="4"/>
      <c r="I10" s="4"/>
    </row>
    <row r="11" spans="1:19" x14ac:dyDescent="0.3">
      <c r="B11" s="1">
        <v>821</v>
      </c>
      <c r="C11" s="1">
        <v>30</v>
      </c>
      <c r="D11" s="2">
        <f>C11/B11</f>
        <v>3.6540803897685749E-2</v>
      </c>
      <c r="E11" s="3">
        <f t="shared" si="0"/>
        <v>1.335230349489126E-3</v>
      </c>
      <c r="F11" s="4">
        <f t="shared" si="1"/>
        <v>-3.3093257277902728</v>
      </c>
      <c r="G11" s="4">
        <f t="shared" si="2"/>
        <v>-0.12092542245275052</v>
      </c>
      <c r="H11" s="4"/>
      <c r="I11" s="4"/>
    </row>
    <row r="12" spans="1:19" x14ac:dyDescent="0.3">
      <c r="B12" s="1">
        <v>821</v>
      </c>
      <c r="C12" s="1">
        <v>67</v>
      </c>
      <c r="D12" s="2">
        <f>C12/B12</f>
        <v>8.1607795371498176E-2</v>
      </c>
      <c r="E12" s="3">
        <f t="shared" si="0"/>
        <v>6.6598322653963196E-3</v>
      </c>
      <c r="F12" s="4">
        <f t="shared" si="1"/>
        <v>-2.5058304900614621</v>
      </c>
      <c r="G12" s="4">
        <f t="shared" si="2"/>
        <v>-0.2044953018685968</v>
      </c>
      <c r="H12" s="4"/>
      <c r="I12" s="4"/>
      <c r="N12" s="23" t="s">
        <v>22</v>
      </c>
    </row>
    <row r="13" spans="1:19" x14ac:dyDescent="0.3">
      <c r="B13" s="1">
        <v>821</v>
      </c>
      <c r="C13" s="1">
        <v>17</v>
      </c>
      <c r="D13" s="2">
        <f>C13/B13</f>
        <v>2.0706455542021926E-2</v>
      </c>
      <c r="E13" s="3">
        <f t="shared" si="0"/>
        <v>4.2875730111373051E-4</v>
      </c>
      <c r="F13" s="4">
        <f t="shared" si="1"/>
        <v>-3.8773097653962121</v>
      </c>
      <c r="G13" s="4">
        <f t="shared" si="2"/>
        <v>-8.0285342279824132E-2</v>
      </c>
      <c r="H13" s="4"/>
      <c r="I13" s="4"/>
    </row>
    <row r="14" spans="1:19" x14ac:dyDescent="0.3">
      <c r="B14" s="1">
        <v>821</v>
      </c>
      <c r="C14" s="1">
        <v>6</v>
      </c>
      <c r="D14" s="2">
        <f>C14/B14</f>
        <v>7.3081607795371494E-3</v>
      </c>
      <c r="E14" s="3">
        <f t="shared" si="0"/>
        <v>5.3409213979565034E-5</v>
      </c>
      <c r="F14" s="4">
        <f t="shared" si="1"/>
        <v>-4.9187636402243733</v>
      </c>
      <c r="G14" s="4">
        <f t="shared" si="2"/>
        <v>-3.5947115519301145E-2</v>
      </c>
      <c r="H14" s="4"/>
      <c r="I14" s="4"/>
    </row>
    <row r="15" spans="1:19" x14ac:dyDescent="0.3">
      <c r="B15" s="1">
        <v>821</v>
      </c>
      <c r="C15" s="1">
        <v>8</v>
      </c>
      <c r="D15" s="2">
        <f>C15/B15</f>
        <v>9.7442143727161992E-3</v>
      </c>
      <c r="E15" s="3">
        <f t="shared" si="0"/>
        <v>9.4949713741448948E-5</v>
      </c>
      <c r="F15" s="4">
        <f t="shared" si="1"/>
        <v>-4.6310815677725925</v>
      </c>
      <c r="G15" s="4">
        <f t="shared" si="2"/>
        <v>-4.5126251573910765E-2</v>
      </c>
      <c r="H15" s="4"/>
      <c r="I15" s="4"/>
    </row>
    <row r="16" spans="1:19" x14ac:dyDescent="0.3">
      <c r="B16" s="1">
        <v>821</v>
      </c>
      <c r="C16" s="1">
        <v>4</v>
      </c>
      <c r="D16" s="2">
        <f>C16/B16</f>
        <v>4.8721071863580996E-3</v>
      </c>
      <c r="E16" s="3">
        <f t="shared" si="0"/>
        <v>2.3737428435362237E-5</v>
      </c>
      <c r="F16" s="4">
        <f t="shared" si="1"/>
        <v>-5.3242287483325379</v>
      </c>
      <c r="G16" s="4">
        <f t="shared" si="2"/>
        <v>-2.5940213146565347E-2</v>
      </c>
      <c r="H16" s="4"/>
      <c r="I16" s="4"/>
    </row>
    <row r="17" spans="2:9" x14ac:dyDescent="0.3">
      <c r="B17" s="1">
        <v>821</v>
      </c>
      <c r="C17" s="1">
        <v>1</v>
      </c>
      <c r="D17" s="2">
        <f>C17/B17</f>
        <v>1.2180267965895249E-3</v>
      </c>
      <c r="E17" s="3">
        <f t="shared" si="0"/>
        <v>1.4835892772101398E-6</v>
      </c>
      <c r="F17" s="4">
        <f t="shared" si="1"/>
        <v>-6.7105231094524287</v>
      </c>
      <c r="G17" s="4">
        <f t="shared" si="2"/>
        <v>-8.1735969664463188E-3</v>
      </c>
      <c r="H17" s="4"/>
      <c r="I17" s="4"/>
    </row>
    <row r="18" spans="2:9" x14ac:dyDescent="0.3">
      <c r="B18" s="1">
        <v>821</v>
      </c>
      <c r="C18" s="1">
        <v>3</v>
      </c>
      <c r="D18" s="2">
        <f>C18/B18</f>
        <v>3.6540803897685747E-3</v>
      </c>
      <c r="E18" s="3">
        <f t="shared" si="0"/>
        <v>1.3352303494891258E-5</v>
      </c>
      <c r="F18" s="4">
        <f t="shared" si="1"/>
        <v>-5.6119108207843187</v>
      </c>
      <c r="G18" s="4">
        <f t="shared" si="2"/>
        <v>-2.0506373279358045E-2</v>
      </c>
      <c r="H18" s="4"/>
      <c r="I18" s="4"/>
    </row>
    <row r="19" spans="2:9" x14ac:dyDescent="0.3">
      <c r="B19" s="1">
        <v>821</v>
      </c>
      <c r="C19" s="1">
        <v>7</v>
      </c>
      <c r="D19" s="2">
        <f>C19/B19</f>
        <v>8.5261875761266752E-3</v>
      </c>
      <c r="E19" s="3">
        <f t="shared" si="0"/>
        <v>7.2695874583296864E-5</v>
      </c>
      <c r="F19" s="4">
        <f t="shared" si="1"/>
        <v>-4.7646129603971152</v>
      </c>
      <c r="G19" s="4">
        <f t="shared" si="2"/>
        <v>-4.0623983827990019E-2</v>
      </c>
      <c r="H19" s="4"/>
      <c r="I19" s="4"/>
    </row>
    <row r="20" spans="2:9" x14ac:dyDescent="0.3">
      <c r="B20" s="1">
        <v>821</v>
      </c>
      <c r="C20" s="1">
        <v>2</v>
      </c>
      <c r="D20" s="2">
        <f>C20/B20</f>
        <v>2.4360535931790498E-3</v>
      </c>
      <c r="E20" s="3">
        <f t="shared" si="0"/>
        <v>5.9343571088405592E-6</v>
      </c>
      <c r="F20" s="4">
        <f t="shared" si="1"/>
        <v>-6.0173759288924833</v>
      </c>
      <c r="G20" s="4">
        <f t="shared" si="2"/>
        <v>-1.4658650253087657E-2</v>
      </c>
      <c r="H20" s="4"/>
      <c r="I20" s="4"/>
    </row>
    <row r="21" spans="2:9" x14ac:dyDescent="0.3">
      <c r="B21" s="1">
        <v>821</v>
      </c>
      <c r="C21" s="1">
        <v>2</v>
      </c>
      <c r="D21" s="2">
        <f>C21/B21</f>
        <v>2.4360535931790498E-3</v>
      </c>
      <c r="E21" s="3">
        <f t="shared" si="0"/>
        <v>5.9343571088405592E-6</v>
      </c>
      <c r="F21" s="4">
        <f t="shared" si="1"/>
        <v>-6.0173759288924833</v>
      </c>
      <c r="G21" s="4">
        <f t="shared" si="2"/>
        <v>-1.4658650253087657E-2</v>
      </c>
      <c r="H21" s="4"/>
      <c r="I21" s="4"/>
    </row>
    <row r="22" spans="2:9" x14ac:dyDescent="0.3">
      <c r="B22" s="1">
        <v>821</v>
      </c>
      <c r="C22" s="1">
        <v>5</v>
      </c>
      <c r="D22" s="2">
        <f>C22/B22</f>
        <v>6.0901339829476245E-3</v>
      </c>
      <c r="E22" s="3">
        <f t="shared" si="0"/>
        <v>3.7089731930253497E-5</v>
      </c>
      <c r="F22" s="4">
        <f t="shared" si="1"/>
        <v>-5.1010851970183282</v>
      </c>
      <c r="G22" s="4">
        <f t="shared" si="2"/>
        <v>-3.1066292308272399E-2</v>
      </c>
      <c r="H22" s="4"/>
      <c r="I22" s="4"/>
    </row>
    <row r="23" spans="2:9" x14ac:dyDescent="0.3">
      <c r="B23" s="1">
        <v>821</v>
      </c>
      <c r="C23" s="1">
        <v>2</v>
      </c>
      <c r="D23" s="2">
        <f>C23/B23</f>
        <v>2.4360535931790498E-3</v>
      </c>
      <c r="E23" s="3">
        <f t="shared" si="0"/>
        <v>5.9343571088405592E-6</v>
      </c>
      <c r="F23" s="4">
        <f t="shared" si="1"/>
        <v>-6.0173759288924833</v>
      </c>
      <c r="G23" s="4">
        <f t="shared" si="2"/>
        <v>-1.4658650253087657E-2</v>
      </c>
      <c r="H23" s="4"/>
      <c r="I23" s="4"/>
    </row>
    <row r="24" spans="2:9" x14ac:dyDescent="0.3">
      <c r="B24" s="1">
        <v>821</v>
      </c>
      <c r="C24" s="1">
        <v>4</v>
      </c>
      <c r="D24" s="2">
        <f>C24/B24</f>
        <v>4.8721071863580996E-3</v>
      </c>
      <c r="E24" s="3">
        <f t="shared" si="0"/>
        <v>2.3737428435362237E-5</v>
      </c>
      <c r="F24" s="4">
        <f t="shared" si="1"/>
        <v>-5.3242287483325379</v>
      </c>
      <c r="G24" s="4">
        <f t="shared" si="2"/>
        <v>-2.5940213146565347E-2</v>
      </c>
      <c r="H24" s="4"/>
      <c r="I24" s="4"/>
    </row>
    <row r="25" spans="2:9" x14ac:dyDescent="0.3">
      <c r="B25" s="1">
        <v>821</v>
      </c>
      <c r="C25" s="1">
        <v>2</v>
      </c>
      <c r="D25" s="2">
        <f>C25/B25</f>
        <v>2.4360535931790498E-3</v>
      </c>
      <c r="E25" s="3">
        <f t="shared" si="0"/>
        <v>5.9343571088405592E-6</v>
      </c>
      <c r="F25" s="4">
        <f t="shared" si="1"/>
        <v>-6.0173759288924833</v>
      </c>
      <c r="G25" s="4">
        <f t="shared" si="2"/>
        <v>-1.4658650253087657E-2</v>
      </c>
      <c r="H25" s="4"/>
      <c r="I25" s="4"/>
    </row>
    <row r="26" spans="2:9" x14ac:dyDescent="0.3">
      <c r="B26" s="1">
        <v>821</v>
      </c>
      <c r="C26" s="1">
        <v>3</v>
      </c>
      <c r="D26" s="2">
        <f>C26/B26</f>
        <v>3.6540803897685747E-3</v>
      </c>
      <c r="E26" s="3">
        <f t="shared" si="0"/>
        <v>1.3352303494891258E-5</v>
      </c>
      <c r="F26" s="4">
        <f t="shared" si="1"/>
        <v>-5.6119108207843187</v>
      </c>
      <c r="G26" s="4">
        <f t="shared" si="2"/>
        <v>-2.0506373279358045E-2</v>
      </c>
      <c r="H26" s="4"/>
      <c r="I26" s="4"/>
    </row>
    <row r="27" spans="2:9" x14ac:dyDescent="0.3">
      <c r="B27" s="1">
        <v>821</v>
      </c>
      <c r="C27" s="1">
        <v>1</v>
      </c>
      <c r="D27" s="2">
        <f>C27/B27</f>
        <v>1.2180267965895249E-3</v>
      </c>
      <c r="E27" s="3">
        <f t="shared" si="0"/>
        <v>1.4835892772101398E-6</v>
      </c>
      <c r="F27" s="4">
        <f t="shared" si="1"/>
        <v>-6.7105231094524287</v>
      </c>
      <c r="G27" s="4">
        <f t="shared" si="2"/>
        <v>-8.1735969664463188E-3</v>
      </c>
      <c r="H27" s="4"/>
      <c r="I27" s="4"/>
    </row>
    <row r="28" spans="2:9" x14ac:dyDescent="0.3">
      <c r="B28" s="1">
        <v>821</v>
      </c>
      <c r="C28" s="1">
        <v>5</v>
      </c>
      <c r="D28" s="2">
        <f>C28/B28</f>
        <v>6.0901339829476245E-3</v>
      </c>
      <c r="E28" s="3">
        <f t="shared" si="0"/>
        <v>3.7089731930253497E-5</v>
      </c>
      <c r="F28" s="4">
        <f t="shared" si="1"/>
        <v>-5.1010851970183282</v>
      </c>
      <c r="G28" s="4">
        <f t="shared" si="2"/>
        <v>-3.1066292308272399E-2</v>
      </c>
      <c r="H28" s="4"/>
      <c r="I28" s="4"/>
    </row>
    <row r="29" spans="2:9" x14ac:dyDescent="0.3">
      <c r="B29" s="1">
        <v>821</v>
      </c>
      <c r="C29" s="1">
        <v>20</v>
      </c>
      <c r="D29" s="2">
        <f>C29/B29</f>
        <v>2.4360535931790498E-2</v>
      </c>
      <c r="E29" s="3">
        <f t="shared" si="0"/>
        <v>5.9343571088405595E-4</v>
      </c>
      <c r="F29" s="4">
        <f t="shared" si="1"/>
        <v>-3.7147908358984374</v>
      </c>
      <c r="G29" s="4">
        <f t="shared" si="2"/>
        <v>-9.0494295636989949E-2</v>
      </c>
      <c r="H29" s="4"/>
      <c r="I29" s="4"/>
    </row>
    <row r="30" spans="2:9" x14ac:dyDescent="0.3">
      <c r="B30" s="1">
        <v>821</v>
      </c>
      <c r="C30" s="1">
        <v>1</v>
      </c>
      <c r="D30" s="2">
        <f>C30/B30</f>
        <v>1.2180267965895249E-3</v>
      </c>
      <c r="E30" s="3">
        <f t="shared" si="0"/>
        <v>1.4835892772101398E-6</v>
      </c>
      <c r="F30" s="4">
        <f t="shared" si="1"/>
        <v>-6.7105231094524287</v>
      </c>
      <c r="G30" s="4">
        <f t="shared" si="2"/>
        <v>-8.1735969664463188E-3</v>
      </c>
      <c r="H30" s="4"/>
      <c r="I30" s="4"/>
    </row>
  </sheetData>
  <mergeCells count="7">
    <mergeCell ref="N1:P1"/>
    <mergeCell ref="N2:P2"/>
    <mergeCell ref="N4:R4"/>
    <mergeCell ref="N5:R5"/>
    <mergeCell ref="N7:P7"/>
    <mergeCell ref="N8:P8"/>
    <mergeCell ref="N9:P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K23" sqref="K23"/>
    </sheetView>
  </sheetViews>
  <sheetFormatPr defaultRowHeight="14.4" x14ac:dyDescent="0.3"/>
  <cols>
    <col min="5" max="5" width="8.88671875" style="2"/>
    <col min="6" max="6" width="8.88671875" style="1"/>
    <col min="7" max="7" width="12.33203125" customWidth="1"/>
  </cols>
  <sheetData>
    <row r="1" spans="1:8" x14ac:dyDescent="0.3">
      <c r="A1" s="9" t="s">
        <v>1</v>
      </c>
      <c r="B1" s="9" t="s">
        <v>0</v>
      </c>
      <c r="C1" s="10" t="s">
        <v>2</v>
      </c>
      <c r="F1" s="11" t="s">
        <v>3</v>
      </c>
      <c r="G1" s="21" t="s">
        <v>18</v>
      </c>
      <c r="H1" s="11" t="s">
        <v>4</v>
      </c>
    </row>
    <row r="2" spans="1:8" x14ac:dyDescent="0.3">
      <c r="A2" s="1">
        <f>SUM(B2:B30)</f>
        <v>821</v>
      </c>
      <c r="B2" s="1">
        <v>210</v>
      </c>
      <c r="C2" s="2">
        <f>B2/A2</f>
        <v>0.25578562728380022</v>
      </c>
      <c r="F2" s="1">
        <v>1</v>
      </c>
      <c r="G2" s="2">
        <v>0.25578562728380022</v>
      </c>
      <c r="H2" s="1">
        <v>29</v>
      </c>
    </row>
    <row r="3" spans="1:8" x14ac:dyDescent="0.3">
      <c r="A3" s="1">
        <v>821</v>
      </c>
      <c r="B3" s="1">
        <v>120</v>
      </c>
      <c r="C3" s="2">
        <f t="shared" ref="C3:C30" si="0">B3/A3</f>
        <v>0.146163215590743</v>
      </c>
      <c r="F3" s="1">
        <f>F2+1</f>
        <v>2</v>
      </c>
      <c r="G3" s="2">
        <v>0.146163215590743</v>
      </c>
    </row>
    <row r="4" spans="1:8" x14ac:dyDescent="0.3">
      <c r="A4" s="1">
        <v>821</v>
      </c>
      <c r="B4" s="1">
        <v>83</v>
      </c>
      <c r="C4" s="2">
        <f t="shared" si="0"/>
        <v>0.10109622411693057</v>
      </c>
      <c r="F4" s="1">
        <f t="shared" ref="F4:F30" si="1">F3+1</f>
        <v>3</v>
      </c>
      <c r="G4" s="2">
        <v>0.10353227771010962</v>
      </c>
    </row>
    <row r="5" spans="1:8" x14ac:dyDescent="0.3">
      <c r="A5" s="1">
        <v>821</v>
      </c>
      <c r="B5" s="1">
        <v>45</v>
      </c>
      <c r="C5" s="2">
        <f t="shared" si="0"/>
        <v>5.4811205846528627E-2</v>
      </c>
      <c r="F5" s="1">
        <f t="shared" si="1"/>
        <v>4</v>
      </c>
      <c r="G5" s="2">
        <v>0.10109622411693057</v>
      </c>
    </row>
    <row r="6" spans="1:8" x14ac:dyDescent="0.3">
      <c r="A6" s="1">
        <v>821</v>
      </c>
      <c r="B6" s="1">
        <v>70</v>
      </c>
      <c r="C6" s="2">
        <f t="shared" si="0"/>
        <v>8.5261875761266745E-2</v>
      </c>
      <c r="F6" s="1">
        <f t="shared" si="1"/>
        <v>5</v>
      </c>
      <c r="G6" s="2">
        <v>8.5261875761266745E-2</v>
      </c>
    </row>
    <row r="7" spans="1:8" x14ac:dyDescent="0.3">
      <c r="A7" s="1">
        <v>821</v>
      </c>
      <c r="B7" s="1">
        <v>1</v>
      </c>
      <c r="C7" s="2">
        <f t="shared" si="0"/>
        <v>1.2180267965895249E-3</v>
      </c>
      <c r="F7" s="1">
        <f t="shared" si="1"/>
        <v>6</v>
      </c>
      <c r="G7" s="2">
        <v>8.1607795371498176E-2</v>
      </c>
    </row>
    <row r="8" spans="1:8" x14ac:dyDescent="0.3">
      <c r="A8" s="1">
        <v>821</v>
      </c>
      <c r="B8" s="1">
        <v>10</v>
      </c>
      <c r="C8" s="2">
        <f t="shared" si="0"/>
        <v>1.2180267965895249E-2</v>
      </c>
      <c r="F8" s="1">
        <f t="shared" si="1"/>
        <v>7</v>
      </c>
      <c r="G8" s="2">
        <v>5.4811205846528627E-2</v>
      </c>
    </row>
    <row r="9" spans="1:8" x14ac:dyDescent="0.3">
      <c r="A9" s="1">
        <v>821</v>
      </c>
      <c r="B9" s="1">
        <v>85</v>
      </c>
      <c r="C9" s="2">
        <f t="shared" si="0"/>
        <v>0.10353227771010962</v>
      </c>
      <c r="F9" s="1">
        <f t="shared" si="1"/>
        <v>8</v>
      </c>
      <c r="G9" s="2">
        <v>3.6540803897685749E-2</v>
      </c>
    </row>
    <row r="10" spans="1:8" x14ac:dyDescent="0.3">
      <c r="A10" s="1">
        <v>821</v>
      </c>
      <c r="B10" s="1">
        <v>7</v>
      </c>
      <c r="C10" s="2">
        <f t="shared" si="0"/>
        <v>8.5261875761266752E-3</v>
      </c>
      <c r="F10" s="1">
        <f t="shared" si="1"/>
        <v>9</v>
      </c>
      <c r="G10" s="2">
        <v>2.4360535931790498E-2</v>
      </c>
    </row>
    <row r="11" spans="1:8" x14ac:dyDescent="0.3">
      <c r="A11" s="1">
        <v>821</v>
      </c>
      <c r="B11" s="1">
        <v>30</v>
      </c>
      <c r="C11" s="2">
        <f t="shared" si="0"/>
        <v>3.6540803897685749E-2</v>
      </c>
      <c r="F11" s="1">
        <f t="shared" si="1"/>
        <v>10</v>
      </c>
      <c r="G11" s="2">
        <v>2.0706455542021926E-2</v>
      </c>
    </row>
    <row r="12" spans="1:8" x14ac:dyDescent="0.3">
      <c r="A12" s="1">
        <v>821</v>
      </c>
      <c r="B12" s="1">
        <v>67</v>
      </c>
      <c r="C12" s="2">
        <f t="shared" si="0"/>
        <v>8.1607795371498176E-2</v>
      </c>
      <c r="F12" s="1">
        <f t="shared" si="1"/>
        <v>11</v>
      </c>
      <c r="G12" s="2">
        <v>1.2180267965895249E-2</v>
      </c>
    </row>
    <row r="13" spans="1:8" x14ac:dyDescent="0.3">
      <c r="A13" s="1">
        <v>821</v>
      </c>
      <c r="B13" s="1">
        <v>17</v>
      </c>
      <c r="C13" s="2">
        <f t="shared" si="0"/>
        <v>2.0706455542021926E-2</v>
      </c>
      <c r="F13" s="1">
        <f t="shared" si="1"/>
        <v>12</v>
      </c>
      <c r="G13" s="2">
        <v>9.7442143727161992E-3</v>
      </c>
    </row>
    <row r="14" spans="1:8" x14ac:dyDescent="0.3">
      <c r="A14" s="1">
        <v>821</v>
      </c>
      <c r="B14" s="1">
        <v>6</v>
      </c>
      <c r="C14" s="2">
        <f t="shared" si="0"/>
        <v>7.3081607795371494E-3</v>
      </c>
      <c r="F14" s="1">
        <f t="shared" si="1"/>
        <v>13</v>
      </c>
      <c r="G14" s="2">
        <v>8.5261875761266752E-3</v>
      </c>
    </row>
    <row r="15" spans="1:8" x14ac:dyDescent="0.3">
      <c r="A15" s="1">
        <v>821</v>
      </c>
      <c r="B15" s="1">
        <v>8</v>
      </c>
      <c r="C15" s="2">
        <f t="shared" si="0"/>
        <v>9.7442143727161992E-3</v>
      </c>
      <c r="F15" s="1">
        <f t="shared" si="1"/>
        <v>14</v>
      </c>
      <c r="G15" s="2">
        <v>8.5261875761266752E-3</v>
      </c>
    </row>
    <row r="16" spans="1:8" x14ac:dyDescent="0.3">
      <c r="A16" s="1">
        <v>821</v>
      </c>
      <c r="B16" s="1">
        <v>4</v>
      </c>
      <c r="C16" s="2">
        <f t="shared" si="0"/>
        <v>4.8721071863580996E-3</v>
      </c>
      <c r="F16" s="1">
        <f t="shared" si="1"/>
        <v>15</v>
      </c>
      <c r="G16" s="2">
        <v>7.3081607795371494E-3</v>
      </c>
    </row>
    <row r="17" spans="1:7" x14ac:dyDescent="0.3">
      <c r="A17" s="1">
        <v>821</v>
      </c>
      <c r="B17" s="1">
        <v>1</v>
      </c>
      <c r="C17" s="2">
        <f t="shared" si="0"/>
        <v>1.2180267965895249E-3</v>
      </c>
      <c r="F17" s="1">
        <f t="shared" si="1"/>
        <v>16</v>
      </c>
      <c r="G17" s="2">
        <v>6.0901339829476245E-3</v>
      </c>
    </row>
    <row r="18" spans="1:7" x14ac:dyDescent="0.3">
      <c r="A18" s="1">
        <v>821</v>
      </c>
      <c r="B18" s="1">
        <v>3</v>
      </c>
      <c r="C18" s="2">
        <f t="shared" si="0"/>
        <v>3.6540803897685747E-3</v>
      </c>
      <c r="F18" s="1">
        <f t="shared" si="1"/>
        <v>17</v>
      </c>
      <c r="G18" s="2">
        <v>6.0901339829476245E-3</v>
      </c>
    </row>
    <row r="19" spans="1:7" x14ac:dyDescent="0.3">
      <c r="A19" s="1">
        <v>821</v>
      </c>
      <c r="B19" s="1">
        <v>7</v>
      </c>
      <c r="C19" s="2">
        <f t="shared" si="0"/>
        <v>8.5261875761266752E-3</v>
      </c>
      <c r="F19" s="1">
        <f t="shared" si="1"/>
        <v>18</v>
      </c>
      <c r="G19" s="2">
        <v>4.8721071863580996E-3</v>
      </c>
    </row>
    <row r="20" spans="1:7" x14ac:dyDescent="0.3">
      <c r="A20" s="1">
        <v>821</v>
      </c>
      <c r="B20" s="1">
        <v>2</v>
      </c>
      <c r="C20" s="2">
        <f t="shared" si="0"/>
        <v>2.4360535931790498E-3</v>
      </c>
      <c r="F20" s="1">
        <f t="shared" si="1"/>
        <v>19</v>
      </c>
      <c r="G20" s="2">
        <v>4.8721071863580996E-3</v>
      </c>
    </row>
    <row r="21" spans="1:7" x14ac:dyDescent="0.3">
      <c r="A21" s="1">
        <v>821</v>
      </c>
      <c r="B21" s="1">
        <v>2</v>
      </c>
      <c r="C21" s="2">
        <f t="shared" si="0"/>
        <v>2.4360535931790498E-3</v>
      </c>
      <c r="F21" s="1">
        <f t="shared" si="1"/>
        <v>20</v>
      </c>
      <c r="G21" s="2">
        <v>3.6540803897685747E-3</v>
      </c>
    </row>
    <row r="22" spans="1:7" x14ac:dyDescent="0.3">
      <c r="A22" s="1">
        <v>821</v>
      </c>
      <c r="B22" s="1">
        <v>5</v>
      </c>
      <c r="C22" s="2">
        <f t="shared" si="0"/>
        <v>6.0901339829476245E-3</v>
      </c>
      <c r="F22" s="1">
        <f t="shared" si="1"/>
        <v>21</v>
      </c>
      <c r="G22" s="2">
        <v>3.6540803897685747E-3</v>
      </c>
    </row>
    <row r="23" spans="1:7" x14ac:dyDescent="0.3">
      <c r="A23" s="1">
        <v>821</v>
      </c>
      <c r="B23" s="1">
        <v>2</v>
      </c>
      <c r="C23" s="2">
        <f t="shared" si="0"/>
        <v>2.4360535931790498E-3</v>
      </c>
      <c r="F23" s="1">
        <f t="shared" si="1"/>
        <v>22</v>
      </c>
      <c r="G23" s="2">
        <v>2.4360535931790498E-3</v>
      </c>
    </row>
    <row r="24" spans="1:7" x14ac:dyDescent="0.3">
      <c r="A24" s="1">
        <v>821</v>
      </c>
      <c r="B24" s="1">
        <v>4</v>
      </c>
      <c r="C24" s="2">
        <f t="shared" si="0"/>
        <v>4.8721071863580996E-3</v>
      </c>
      <c r="F24" s="1">
        <f t="shared" si="1"/>
        <v>23</v>
      </c>
      <c r="G24" s="2">
        <v>2.4360535931790498E-3</v>
      </c>
    </row>
    <row r="25" spans="1:7" x14ac:dyDescent="0.3">
      <c r="A25" s="1">
        <v>821</v>
      </c>
      <c r="B25" s="1">
        <v>2</v>
      </c>
      <c r="C25" s="2">
        <f t="shared" si="0"/>
        <v>2.4360535931790498E-3</v>
      </c>
      <c r="F25" s="1">
        <f t="shared" si="1"/>
        <v>24</v>
      </c>
      <c r="G25" s="2">
        <v>2.4360535931790498E-3</v>
      </c>
    </row>
    <row r="26" spans="1:7" x14ac:dyDescent="0.3">
      <c r="A26" s="1">
        <v>821</v>
      </c>
      <c r="B26" s="1">
        <v>3</v>
      </c>
      <c r="C26" s="2">
        <f t="shared" si="0"/>
        <v>3.6540803897685747E-3</v>
      </c>
      <c r="F26" s="1">
        <f t="shared" si="1"/>
        <v>25</v>
      </c>
      <c r="G26" s="2">
        <v>2.4360535931790498E-3</v>
      </c>
    </row>
    <row r="27" spans="1:7" x14ac:dyDescent="0.3">
      <c r="A27" s="1">
        <v>821</v>
      </c>
      <c r="B27" s="1">
        <v>1</v>
      </c>
      <c r="C27" s="2">
        <f t="shared" si="0"/>
        <v>1.2180267965895249E-3</v>
      </c>
      <c r="F27" s="1">
        <f t="shared" si="1"/>
        <v>26</v>
      </c>
      <c r="G27" s="2">
        <v>1.2180267965895249E-3</v>
      </c>
    </row>
    <row r="28" spans="1:7" x14ac:dyDescent="0.3">
      <c r="A28" s="1">
        <v>821</v>
      </c>
      <c r="B28" s="1">
        <v>5</v>
      </c>
      <c r="C28" s="2">
        <f t="shared" si="0"/>
        <v>6.0901339829476245E-3</v>
      </c>
      <c r="F28" s="1">
        <f t="shared" si="1"/>
        <v>27</v>
      </c>
      <c r="G28" s="2">
        <v>1.2180267965895249E-3</v>
      </c>
    </row>
    <row r="29" spans="1:7" x14ac:dyDescent="0.3">
      <c r="A29" s="1">
        <v>821</v>
      </c>
      <c r="B29" s="1">
        <v>20</v>
      </c>
      <c r="C29" s="2">
        <f t="shared" si="0"/>
        <v>2.4360535931790498E-2</v>
      </c>
      <c r="F29" s="1">
        <f t="shared" si="1"/>
        <v>28</v>
      </c>
      <c r="G29" s="2">
        <v>1.2180267965895249E-3</v>
      </c>
    </row>
    <row r="30" spans="1:7" x14ac:dyDescent="0.3">
      <c r="A30" s="1">
        <v>821</v>
      </c>
      <c r="B30" s="1">
        <v>1</v>
      </c>
      <c r="C30" s="2">
        <f t="shared" si="0"/>
        <v>1.2180267965895249E-3</v>
      </c>
      <c r="F30" s="1">
        <f t="shared" si="1"/>
        <v>29</v>
      </c>
      <c r="G30" s="2">
        <v>1.2180267965895249E-3</v>
      </c>
    </row>
  </sheetData>
  <sortState ref="G2:G30">
    <sortCondition descending="1" ref="G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Računski dio</vt:lpstr>
      <vt:lpstr>Grafički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FF</cp:lastModifiedBy>
  <dcterms:created xsi:type="dcterms:W3CDTF">2020-12-03T09:20:08Z</dcterms:created>
  <dcterms:modified xsi:type="dcterms:W3CDTF">2020-12-03T12:53:38Z</dcterms:modified>
</cp:coreProperties>
</file>