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NemanjaB/Desktop/FPN 2021/"/>
    </mc:Choice>
  </mc:AlternateContent>
  <xr:revisionPtr revIDLastSave="0" documentId="13_ncr:1_{189E3E7E-5464-F140-AD00-0542F4ACBBBE}" xr6:coauthVersionLast="47" xr6:coauthVersionMax="47" xr10:uidLastSave="{00000000-0000-0000-0000-000000000000}"/>
  <bookViews>
    <workbookView xWindow="1700" yWindow="460" windowWidth="20840" windowHeight="14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O15" i="1" s="1"/>
  <c r="P15" i="1" s="1"/>
  <c r="L12" i="1"/>
  <c r="O12" i="1" s="1"/>
  <c r="P12" i="1" s="1"/>
  <c r="L11" i="1"/>
  <c r="O11" i="1"/>
  <c r="P11" i="1" s="1"/>
  <c r="L10" i="1"/>
  <c r="O10" i="1"/>
  <c r="L9" i="1"/>
  <c r="O9" i="1"/>
  <c r="P9" i="1" s="1"/>
  <c r="L8" i="1"/>
  <c r="O8" i="1"/>
  <c r="L7" i="1"/>
  <c r="O7" i="1"/>
  <c r="P7" i="1" s="1"/>
  <c r="L6" i="1"/>
  <c r="P14" i="1"/>
  <c r="P13" i="1"/>
  <c r="P10" i="1"/>
  <c r="P8" i="1"/>
  <c r="P6" i="1"/>
  <c r="U2" i="1" l="1"/>
  <c r="S2" i="1"/>
  <c r="V2" i="1"/>
  <c r="R2" i="1"/>
  <c r="X2" i="1"/>
  <c r="W2" i="1"/>
  <c r="T2" i="1"/>
  <c r="T3" i="1" s="1"/>
  <c r="V3" i="1" l="1"/>
  <c r="W3" i="1"/>
  <c r="R4" i="1" s="1"/>
  <c r="R3" i="1"/>
  <c r="S3" i="1"/>
  <c r="X3" i="1"/>
  <c r="U3" i="1"/>
</calcChain>
</file>

<file path=xl/sharedStrings.xml><?xml version="1.0" encoding="utf-8"?>
<sst xmlns="http://schemas.openxmlformats.org/spreadsheetml/2006/main" count="35" uniqueCount="26">
  <si>
    <t>Redni broj</t>
  </si>
  <si>
    <t>Prezime i ime studenta</t>
  </si>
  <si>
    <t>Studijski program</t>
  </si>
  <si>
    <t>Broj indexa</t>
  </si>
  <si>
    <t>Ocjena</t>
  </si>
  <si>
    <t>KolP:</t>
  </si>
  <si>
    <t>Uk-Sem:</t>
  </si>
  <si>
    <t>ZI:</t>
  </si>
  <si>
    <t>UkBod:</t>
  </si>
  <si>
    <t>Vjezbe</t>
  </si>
  <si>
    <t>B</t>
  </si>
  <si>
    <t>mo</t>
  </si>
  <si>
    <t>A</t>
  </si>
  <si>
    <t>C</t>
  </si>
  <si>
    <t>D</t>
  </si>
  <si>
    <t>E</t>
  </si>
  <si>
    <t>F</t>
  </si>
  <si>
    <t>Broj</t>
  </si>
  <si>
    <t>Procenat</t>
  </si>
  <si>
    <t>Prolaznost</t>
  </si>
  <si>
    <t>Neaktivno</t>
  </si>
  <si>
    <t>Predavanja</t>
  </si>
  <si>
    <t>KolR:</t>
  </si>
  <si>
    <t>Kol</t>
  </si>
  <si>
    <t>PREDMET: Demokratija i demokratizacija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</si>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</sst>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333333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3" fillId="0" borderId="0" xfId="0" applyFont="1"/>
    <xf numFmtId="0" fontId="3" fillId="2" borderId="14" xfId="0" applyFont="1" applyFill="1" applyBorder="1"/>
    <xf numFmtId="0" fontId="3" fillId="0" borderId="2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2" xfId="0" applyFont="1" applyFill="1" applyBorder="1"/>
    <xf numFmtId="0" fontId="3" fillId="2" borderId="17" xfId="0" applyFont="1" applyFill="1" applyBorder="1"/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2" borderId="0" xfId="0" applyFont="1" applyFill="1" applyBorder="1"/>
    <xf numFmtId="0" fontId="3" fillId="0" borderId="24" xfId="0" applyFont="1" applyBorder="1"/>
    <xf numFmtId="0" fontId="2" fillId="2" borderId="26" xfId="0" applyFont="1" applyFill="1" applyBorder="1"/>
    <xf numFmtId="0" fontId="2" fillId="0" borderId="16" xfId="0" applyFont="1" applyFill="1" applyBorder="1"/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/>
    <xf numFmtId="0" fontId="1" fillId="2" borderId="5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center"/>
    </xf>
    <xf numFmtId="0" fontId="2" fillId="2" borderId="32" xfId="0" applyFont="1" applyFill="1" applyBorder="1" applyAlignment="1"/>
    <xf numFmtId="0" fontId="2" fillId="2" borderId="32" xfId="0" applyFont="1" applyFill="1" applyBorder="1" applyAlignment="1">
      <alignment horizontal="center" vertical="center"/>
    </xf>
    <xf numFmtId="0" fontId="3" fillId="2" borderId="32" xfId="0" applyFont="1" applyFill="1" applyBorder="1"/>
    <xf numFmtId="0" fontId="3" fillId="2" borderId="32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33" xfId="0" applyFont="1" applyBorder="1"/>
    <xf numFmtId="0" fontId="5" fillId="0" borderId="34" xfId="0" applyFont="1" applyBorder="1"/>
    <xf numFmtId="0" fontId="5" fillId="0" borderId="35" xfId="0" applyFont="1" applyBorder="1"/>
    <xf numFmtId="0" fontId="5" fillId="0" borderId="36" xfId="0" applyFont="1" applyBorder="1"/>
    <xf numFmtId="0" fontId="5" fillId="0" borderId="37" xfId="0" applyFont="1" applyBorder="1"/>
    <xf numFmtId="0" fontId="5" fillId="0" borderId="38" xfId="0" applyFont="1" applyBorder="1"/>
    <xf numFmtId="0" fontId="3" fillId="0" borderId="27" xfId="0" applyFont="1" applyBorder="1"/>
    <xf numFmtId="0" fontId="2" fillId="3" borderId="14" xfId="0" applyFont="1" applyFill="1" applyBorder="1" applyAlignment="1">
      <alignment horizontal="center" vertical="center" wrapText="1" shrinkToFit="1"/>
    </xf>
    <xf numFmtId="0" fontId="2" fillId="3" borderId="16" xfId="0" applyFont="1" applyFill="1" applyBorder="1" applyAlignment="1">
      <alignment horizontal="center" vertical="center" wrapText="1" shrinkToFit="1"/>
    </xf>
    <xf numFmtId="0" fontId="3" fillId="3" borderId="2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 shrinkToFit="1"/>
    </xf>
    <xf numFmtId="0" fontId="3" fillId="3" borderId="39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18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4"/>
  <sheetViews>
    <sheetView tabSelected="1" workbookViewId="0">
      <selection activeCell="D6" sqref="D6:E15"/>
    </sheetView>
  </sheetViews>
  <sheetFormatPr baseColWidth="10" defaultColWidth="9.1640625" defaultRowHeight="15" x14ac:dyDescent="0.2"/>
  <cols>
    <col min="1" max="1" width="6" style="4" customWidth="1"/>
    <col min="2" max="2" width="5.5" style="4" customWidth="1"/>
    <col min="3" max="3" width="6.5" style="4" customWidth="1"/>
    <col min="4" max="4" width="10" style="4" customWidth="1"/>
    <col min="5" max="5" width="13.33203125" style="4" customWidth="1"/>
    <col min="6" max="6" width="4.1640625" style="4" customWidth="1"/>
    <col min="7" max="7" width="6.83203125" style="4" customWidth="1"/>
    <col min="8" max="8" width="10.33203125" style="4" customWidth="1"/>
    <col min="9" max="9" width="6" style="4" customWidth="1"/>
    <col min="10" max="11" width="5.5" style="4" customWidth="1"/>
    <col min="12" max="12" width="7.6640625" style="19" customWidth="1"/>
    <col min="13" max="14" width="6.6640625" style="42" customWidth="1"/>
    <col min="15" max="15" width="6.83203125" style="42" customWidth="1"/>
    <col min="16" max="16" width="9.1640625" style="4"/>
    <col min="24" max="24" width="10.5" customWidth="1"/>
  </cols>
  <sheetData>
    <row r="1" spans="1:24" ht="17" thickTop="1" thickBot="1" x14ac:dyDescent="0.25">
      <c r="A1" s="24" t="s">
        <v>24</v>
      </c>
      <c r="B1" s="25"/>
      <c r="C1" s="26"/>
      <c r="D1" s="27"/>
      <c r="E1" s="28"/>
      <c r="F1" s="29"/>
      <c r="G1" s="30"/>
      <c r="H1" s="30"/>
      <c r="I1" s="30"/>
      <c r="J1" s="30"/>
      <c r="K1" s="30"/>
      <c r="L1" s="31"/>
      <c r="M1" s="39"/>
      <c r="N1" s="39"/>
      <c r="O1" s="39"/>
      <c r="P1" s="32"/>
      <c r="Q1" s="23"/>
      <c r="R1" s="20" t="s">
        <v>12</v>
      </c>
      <c r="S1" s="21" t="s">
        <v>10</v>
      </c>
      <c r="T1" s="21" t="s">
        <v>13</v>
      </c>
      <c r="U1" s="21" t="s">
        <v>14</v>
      </c>
      <c r="V1" s="21" t="s">
        <v>15</v>
      </c>
      <c r="W1" s="22" t="s">
        <v>16</v>
      </c>
      <c r="X1" s="22" t="s">
        <v>20</v>
      </c>
    </row>
    <row r="2" spans="1:24" ht="17" thickTop="1" thickBot="1" x14ac:dyDescent="0.25">
      <c r="A2" s="33"/>
      <c r="B2" s="34"/>
      <c r="C2" s="35"/>
      <c r="D2" s="36"/>
      <c r="E2" s="1"/>
      <c r="F2" s="37"/>
      <c r="G2" s="12"/>
      <c r="H2" s="12"/>
      <c r="I2" s="12"/>
      <c r="J2" s="12"/>
      <c r="K2" s="12"/>
      <c r="L2" s="38"/>
      <c r="M2" s="40"/>
      <c r="N2" s="40"/>
      <c r="O2" s="40"/>
      <c r="P2" s="8"/>
      <c r="Q2" s="23" t="s">
        <v>17</v>
      </c>
      <c r="R2" s="20">
        <f>COUNTIF(P6:P96,"A")</f>
        <v>3</v>
      </c>
      <c r="S2" s="21">
        <f>COUNTIF(P6:P96,"B")</f>
        <v>2</v>
      </c>
      <c r="T2" s="21">
        <f>COUNTIF(P6:P96,"C")</f>
        <v>0</v>
      </c>
      <c r="U2" s="21">
        <f>COUNTIF(P6:P96,"D")</f>
        <v>1</v>
      </c>
      <c r="V2" s="21">
        <f>COUNTIF(P6:P96,"E")</f>
        <v>1</v>
      </c>
      <c r="W2" s="22">
        <f>COUNTIF(P6:P17,"F")</f>
        <v>1</v>
      </c>
      <c r="X2" s="22">
        <f>COUNTIF(P6:P17,"Neaktivno")</f>
        <v>2</v>
      </c>
    </row>
    <row r="3" spans="1:24" ht="17" thickTop="1" thickBot="1" x14ac:dyDescent="0.25">
      <c r="A3" s="61" t="s">
        <v>0</v>
      </c>
      <c r="B3" s="2"/>
      <c r="C3" s="3"/>
      <c r="D3" s="64" t="s">
        <v>1</v>
      </c>
      <c r="E3" s="65"/>
      <c r="F3" s="70" t="s">
        <v>2</v>
      </c>
      <c r="G3" s="12"/>
      <c r="H3" s="12"/>
      <c r="I3" s="12"/>
      <c r="J3" s="12"/>
      <c r="K3" s="12"/>
      <c r="L3" s="38"/>
      <c r="M3" s="40"/>
      <c r="N3" s="40"/>
      <c r="O3" s="40"/>
      <c r="P3" s="9"/>
      <c r="Q3" s="23" t="s">
        <v>18</v>
      </c>
      <c r="R3" s="20">
        <f>(R2/SUM(R2:W2))*100</f>
        <v>37.5</v>
      </c>
      <c r="S3" s="20">
        <f>(S2/SUM(R2:W2))*100</f>
        <v>25</v>
      </c>
      <c r="T3" s="20">
        <f>(T2/SUM(R2:W2))*100</f>
        <v>0</v>
      </c>
      <c r="U3" s="20">
        <f>(U2/SUM(R2:W2))*100</f>
        <v>12.5</v>
      </c>
      <c r="V3" s="20">
        <f>(V2/SUM(R2:W2))*100</f>
        <v>12.5</v>
      </c>
      <c r="W3" s="22">
        <f>(W2/SUM(R2:W2))*100</f>
        <v>12.5</v>
      </c>
      <c r="X3" s="22">
        <f>(X2/SUM(R2:X2))*100</f>
        <v>20</v>
      </c>
    </row>
    <row r="4" spans="1:24" ht="18" customHeight="1" thickTop="1" thickBot="1" x14ac:dyDescent="0.25">
      <c r="A4" s="62"/>
      <c r="B4" s="73" t="s">
        <v>3</v>
      </c>
      <c r="C4" s="74"/>
      <c r="D4" s="66"/>
      <c r="E4" s="67"/>
      <c r="F4" s="71"/>
      <c r="G4" s="50" t="s">
        <v>9</v>
      </c>
      <c r="H4" s="50" t="s">
        <v>21</v>
      </c>
      <c r="I4" s="7" t="s">
        <v>22</v>
      </c>
      <c r="J4" s="7" t="s">
        <v>5</v>
      </c>
      <c r="K4" s="53" t="s">
        <v>23</v>
      </c>
      <c r="L4" s="16" t="s">
        <v>6</v>
      </c>
      <c r="M4" s="53" t="s">
        <v>7</v>
      </c>
      <c r="N4" s="53" t="s">
        <v>25</v>
      </c>
      <c r="O4" s="7" t="s">
        <v>8</v>
      </c>
      <c r="P4" s="7" t="s">
        <v>4</v>
      </c>
      <c r="Q4" s="23" t="s">
        <v>19</v>
      </c>
      <c r="R4" s="20">
        <f>100-W3</f>
        <v>87.5</v>
      </c>
      <c r="S4" s="21"/>
      <c r="T4" s="21"/>
      <c r="U4" s="21"/>
      <c r="V4" s="21"/>
      <c r="W4" s="22"/>
    </row>
    <row r="5" spans="1:24" ht="17" thickTop="1" thickBot="1" x14ac:dyDescent="0.25">
      <c r="A5" s="63"/>
      <c r="B5" s="75"/>
      <c r="C5" s="76"/>
      <c r="D5" s="68"/>
      <c r="E5" s="69"/>
      <c r="F5" s="72"/>
      <c r="G5" s="51"/>
      <c r="H5" s="54"/>
      <c r="I5" s="12"/>
      <c r="J5" s="12"/>
      <c r="K5" s="57"/>
      <c r="L5" s="38"/>
      <c r="M5" s="58"/>
      <c r="N5" s="58"/>
      <c r="O5" s="40"/>
      <c r="P5" s="5"/>
    </row>
    <row r="6" spans="1:24" ht="18" thickTop="1" thickBot="1" x14ac:dyDescent="0.25">
      <c r="A6" s="43"/>
      <c r="B6" s="44">
        <v>1</v>
      </c>
      <c r="C6" s="44">
        <v>2020</v>
      </c>
      <c r="D6" s="44"/>
      <c r="E6" s="45"/>
      <c r="F6" s="15" t="s">
        <v>11</v>
      </c>
      <c r="G6" s="52">
        <v>5</v>
      </c>
      <c r="H6" s="52">
        <v>3.5</v>
      </c>
      <c r="I6" s="6"/>
      <c r="J6" s="6"/>
      <c r="K6" s="52">
        <v>0</v>
      </c>
      <c r="L6" s="17">
        <f>SUM(G6,H6,K6)</f>
        <v>8.5</v>
      </c>
      <c r="M6" s="52"/>
      <c r="N6" s="52">
        <v>52</v>
      </c>
      <c r="O6" s="6">
        <v>60.5</v>
      </c>
      <c r="P6" s="6" t="str">
        <f>IF(O6=0,"Neaktivno", IF(O6&gt;89.9,"A",IF(O6&gt;79.9,"B",IF(O6&gt;69.9,"C",IF(O6&gt;59.9,"D",IF(O6&gt;49.9,"E","F"))))))</f>
        <v>D</v>
      </c>
    </row>
    <row r="7" spans="1:24" ht="18" thickTop="1" thickBot="1" x14ac:dyDescent="0.25">
      <c r="A7" s="46"/>
      <c r="B7" s="47">
        <v>2</v>
      </c>
      <c r="C7" s="47">
        <v>2020</v>
      </c>
      <c r="D7" s="47"/>
      <c r="E7" s="48"/>
      <c r="F7" s="15" t="s">
        <v>11</v>
      </c>
      <c r="G7" s="52">
        <v>20</v>
      </c>
      <c r="H7" s="55">
        <v>10</v>
      </c>
      <c r="I7" s="10">
        <v>40</v>
      </c>
      <c r="J7" s="10"/>
      <c r="K7" s="55">
        <v>40</v>
      </c>
      <c r="L7" s="17">
        <f t="shared" ref="L7:L15" si="0">SUM(G7,H7,K7)</f>
        <v>70</v>
      </c>
      <c r="M7" s="59">
        <v>27</v>
      </c>
      <c r="N7" s="55"/>
      <c r="O7" s="6">
        <f t="shared" ref="O7:O15" si="1">SUM(L7,M7)</f>
        <v>97</v>
      </c>
      <c r="P7" s="6" t="str">
        <f t="shared" ref="P7:P15" si="2">IF(O7=0,"Neaktivno", IF(O7&gt;89.9,"A",IF(O7&gt;79.9,"B",IF(O7&gt;69.9,"C",IF(O7&gt;59.9,"D",IF(O7&gt;49.9,"E","F"))))))</f>
        <v>A</v>
      </c>
    </row>
    <row r="8" spans="1:24" ht="18" thickTop="1" thickBot="1" x14ac:dyDescent="0.25">
      <c r="A8" s="46"/>
      <c r="B8" s="47">
        <v>3</v>
      </c>
      <c r="C8" s="47">
        <v>2020</v>
      </c>
      <c r="D8" s="47"/>
      <c r="E8" s="48"/>
      <c r="F8" s="15" t="s">
        <v>11</v>
      </c>
      <c r="G8" s="52">
        <v>20</v>
      </c>
      <c r="H8" s="55">
        <v>10</v>
      </c>
      <c r="I8" s="10">
        <v>39</v>
      </c>
      <c r="J8" s="10"/>
      <c r="K8" s="55">
        <v>39</v>
      </c>
      <c r="L8" s="17">
        <f t="shared" si="0"/>
        <v>69</v>
      </c>
      <c r="M8" s="59">
        <v>29</v>
      </c>
      <c r="N8" s="55"/>
      <c r="O8" s="6">
        <f t="shared" si="1"/>
        <v>98</v>
      </c>
      <c r="P8" s="6" t="str">
        <f t="shared" si="2"/>
        <v>A</v>
      </c>
    </row>
    <row r="9" spans="1:24" ht="18" thickTop="1" thickBot="1" x14ac:dyDescent="0.25">
      <c r="A9" s="46"/>
      <c r="B9" s="47">
        <v>4</v>
      </c>
      <c r="C9" s="47">
        <v>2020</v>
      </c>
      <c r="D9" s="47"/>
      <c r="E9" s="48"/>
      <c r="F9" s="15" t="s">
        <v>11</v>
      </c>
      <c r="G9" s="52">
        <v>20</v>
      </c>
      <c r="H9" s="55">
        <v>10</v>
      </c>
      <c r="I9" s="10">
        <v>37</v>
      </c>
      <c r="J9" s="10"/>
      <c r="K9" s="55">
        <v>37</v>
      </c>
      <c r="L9" s="17">
        <f t="shared" si="0"/>
        <v>67</v>
      </c>
      <c r="M9" s="59">
        <v>26</v>
      </c>
      <c r="N9" s="55"/>
      <c r="O9" s="6">
        <f t="shared" si="1"/>
        <v>93</v>
      </c>
      <c r="P9" s="6" t="str">
        <f t="shared" si="2"/>
        <v>A</v>
      </c>
    </row>
    <row r="10" spans="1:24" ht="18" thickTop="1" thickBot="1" x14ac:dyDescent="0.25">
      <c r="A10" s="46"/>
      <c r="B10" s="47">
        <v>5</v>
      </c>
      <c r="C10" s="47">
        <v>2020</v>
      </c>
      <c r="D10" s="47"/>
      <c r="E10" s="48"/>
      <c r="F10" s="15" t="s">
        <v>11</v>
      </c>
      <c r="G10" s="52">
        <v>15</v>
      </c>
      <c r="H10" s="55">
        <v>10</v>
      </c>
      <c r="I10" s="10">
        <v>36</v>
      </c>
      <c r="J10" s="10"/>
      <c r="K10" s="55">
        <v>36</v>
      </c>
      <c r="L10" s="17">
        <f t="shared" si="0"/>
        <v>61</v>
      </c>
      <c r="M10" s="59">
        <v>26</v>
      </c>
      <c r="N10" s="55"/>
      <c r="O10" s="6">
        <f t="shared" si="1"/>
        <v>87</v>
      </c>
      <c r="P10" s="6" t="str">
        <f t="shared" si="2"/>
        <v>B</v>
      </c>
    </row>
    <row r="11" spans="1:24" ht="18" thickTop="1" thickBot="1" x14ac:dyDescent="0.25">
      <c r="A11" s="46"/>
      <c r="B11" s="47">
        <v>6</v>
      </c>
      <c r="C11" s="47">
        <v>2020</v>
      </c>
      <c r="D11" s="47"/>
      <c r="E11" s="48"/>
      <c r="F11" s="15" t="s">
        <v>11</v>
      </c>
      <c r="G11" s="52">
        <v>0</v>
      </c>
      <c r="H11" s="55">
        <v>10</v>
      </c>
      <c r="I11" s="10"/>
      <c r="J11" s="10">
        <v>31</v>
      </c>
      <c r="K11" s="55">
        <v>31</v>
      </c>
      <c r="L11" s="17">
        <f t="shared" si="0"/>
        <v>41</v>
      </c>
      <c r="M11" s="59">
        <v>17</v>
      </c>
      <c r="N11" s="55"/>
      <c r="O11" s="6">
        <f t="shared" si="1"/>
        <v>58</v>
      </c>
      <c r="P11" s="6" t="str">
        <f t="shared" si="2"/>
        <v>E</v>
      </c>
    </row>
    <row r="12" spans="1:24" ht="18" thickTop="1" thickBot="1" x14ac:dyDescent="0.25">
      <c r="A12" s="46"/>
      <c r="B12" s="47">
        <v>7</v>
      </c>
      <c r="C12" s="47">
        <v>2020</v>
      </c>
      <c r="D12" s="47"/>
      <c r="E12" s="48"/>
      <c r="F12" s="15" t="s">
        <v>11</v>
      </c>
      <c r="G12" s="52">
        <v>17.5</v>
      </c>
      <c r="H12" s="55">
        <v>10</v>
      </c>
      <c r="I12" s="10">
        <v>0</v>
      </c>
      <c r="J12" s="10">
        <v>30</v>
      </c>
      <c r="K12" s="55">
        <v>30</v>
      </c>
      <c r="L12" s="17">
        <f t="shared" si="0"/>
        <v>57.5</v>
      </c>
      <c r="M12" s="59">
        <v>23</v>
      </c>
      <c r="N12" s="55"/>
      <c r="O12" s="6">
        <f t="shared" si="1"/>
        <v>80.5</v>
      </c>
      <c r="P12" s="6" t="str">
        <f t="shared" si="2"/>
        <v>B</v>
      </c>
    </row>
    <row r="13" spans="1:24" ht="18" thickTop="1" thickBot="1" x14ac:dyDescent="0.25">
      <c r="A13" s="46"/>
      <c r="B13" s="47">
        <v>8</v>
      </c>
      <c r="C13" s="47">
        <v>2020</v>
      </c>
      <c r="D13" s="47"/>
      <c r="E13" s="48"/>
      <c r="F13" s="15" t="s">
        <v>11</v>
      </c>
      <c r="G13" s="52"/>
      <c r="H13" s="55"/>
      <c r="I13" s="10"/>
      <c r="J13" s="10"/>
      <c r="K13" s="55"/>
      <c r="L13" s="17"/>
      <c r="M13" s="59"/>
      <c r="N13" s="55"/>
      <c r="O13" s="6"/>
      <c r="P13" s="6" t="str">
        <f t="shared" si="2"/>
        <v>Neaktivno</v>
      </c>
    </row>
    <row r="14" spans="1:24" ht="18" thickTop="1" thickBot="1" x14ac:dyDescent="0.25">
      <c r="A14" s="46"/>
      <c r="B14" s="47">
        <v>72</v>
      </c>
      <c r="C14" s="47">
        <v>2020</v>
      </c>
      <c r="D14" s="47"/>
      <c r="E14" s="48"/>
      <c r="F14" s="15" t="s">
        <v>11</v>
      </c>
      <c r="G14" s="52"/>
      <c r="H14" s="55"/>
      <c r="I14" s="10"/>
      <c r="J14" s="10"/>
      <c r="K14" s="55"/>
      <c r="L14" s="17"/>
      <c r="M14" s="59"/>
      <c r="N14" s="55"/>
      <c r="O14" s="6"/>
      <c r="P14" s="6" t="str">
        <f t="shared" si="2"/>
        <v>Neaktivno</v>
      </c>
    </row>
    <row r="15" spans="1:24" ht="18" thickTop="1" thickBot="1" x14ac:dyDescent="0.25">
      <c r="A15" s="46"/>
      <c r="B15" s="47">
        <v>73</v>
      </c>
      <c r="C15" s="47">
        <v>2020</v>
      </c>
      <c r="D15" s="47"/>
      <c r="E15" s="48"/>
      <c r="F15" s="15" t="s">
        <v>11</v>
      </c>
      <c r="G15" s="52">
        <v>0</v>
      </c>
      <c r="H15" s="55">
        <v>0</v>
      </c>
      <c r="I15" s="10"/>
      <c r="J15" s="10">
        <v>22</v>
      </c>
      <c r="K15" s="55">
        <v>22</v>
      </c>
      <c r="L15" s="17">
        <f t="shared" si="0"/>
        <v>22</v>
      </c>
      <c r="M15" s="59"/>
      <c r="N15" s="55"/>
      <c r="O15" s="6">
        <f t="shared" si="1"/>
        <v>22</v>
      </c>
      <c r="P15" s="6" t="str">
        <f t="shared" si="2"/>
        <v>F</v>
      </c>
    </row>
    <row r="16" spans="1:24" ht="18" thickTop="1" thickBot="1" x14ac:dyDescent="0.25">
      <c r="A16" s="46"/>
      <c r="B16" s="47"/>
      <c r="C16" s="47"/>
      <c r="D16" s="47"/>
      <c r="E16" s="48"/>
      <c r="F16" s="15"/>
      <c r="G16" s="52"/>
      <c r="H16" s="55"/>
      <c r="I16" s="10"/>
      <c r="J16" s="10"/>
      <c r="K16" s="55"/>
      <c r="L16" s="17"/>
      <c r="M16" s="59"/>
      <c r="N16" s="55"/>
      <c r="O16" s="6"/>
      <c r="P16" s="6"/>
    </row>
    <row r="17" spans="1:16" ht="17" thickTop="1" thickBot="1" x14ac:dyDescent="0.25">
      <c r="A17" s="14"/>
      <c r="B17" s="13"/>
      <c r="C17" s="13"/>
      <c r="D17" s="13"/>
      <c r="E17" s="49"/>
      <c r="F17" s="15"/>
      <c r="G17" s="53"/>
      <c r="H17" s="56"/>
      <c r="I17" s="11"/>
      <c r="J17" s="11"/>
      <c r="K17" s="56"/>
      <c r="L17" s="16"/>
      <c r="M17" s="60"/>
      <c r="N17" s="56"/>
      <c r="O17" s="7"/>
      <c r="P17" s="7"/>
    </row>
    <row r="18" spans="1:16" ht="16" thickTop="1" x14ac:dyDescent="0.2">
      <c r="A18"/>
      <c r="B18"/>
      <c r="C18"/>
      <c r="D18"/>
      <c r="E18"/>
      <c r="F18"/>
      <c r="G18"/>
      <c r="H18"/>
      <c r="I18"/>
      <c r="J18"/>
      <c r="K18"/>
      <c r="L18" s="18"/>
      <c r="M18" s="41"/>
      <c r="N18" s="41"/>
      <c r="O18" s="41"/>
      <c r="P18"/>
    </row>
    <row r="19" spans="1:16" x14ac:dyDescent="0.2">
      <c r="A19"/>
      <c r="B19"/>
      <c r="C19"/>
      <c r="D19"/>
      <c r="E19"/>
      <c r="F19"/>
      <c r="G19"/>
      <c r="H19"/>
      <c r="I19"/>
      <c r="J19"/>
      <c r="K19"/>
      <c r="L19"/>
      <c r="M19" s="41"/>
      <c r="N19" s="41"/>
      <c r="O19" s="41"/>
      <c r="P19"/>
    </row>
    <row r="20" spans="1:16" x14ac:dyDescent="0.2">
      <c r="A20"/>
      <c r="B20"/>
      <c r="C20"/>
      <c r="D20"/>
      <c r="E20"/>
      <c r="F20"/>
      <c r="G20"/>
      <c r="H20"/>
      <c r="I20"/>
      <c r="J20"/>
      <c r="K20"/>
      <c r="L20"/>
      <c r="M20" s="41"/>
      <c r="N20" s="41"/>
      <c r="O20" s="41"/>
      <c r="P20"/>
    </row>
    <row r="21" spans="1:16" x14ac:dyDescent="0.2">
      <c r="A21"/>
      <c r="B21"/>
      <c r="C21"/>
      <c r="D21"/>
      <c r="E21"/>
      <c r="F21"/>
      <c r="G21"/>
      <c r="H21"/>
      <c r="I21"/>
      <c r="J21"/>
      <c r="K21"/>
      <c r="L21"/>
      <c r="M21" s="41"/>
      <c r="N21" s="41"/>
      <c r="O21" s="41"/>
      <c r="P21"/>
    </row>
    <row r="22" spans="1:16" x14ac:dyDescent="0.2">
      <c r="A22"/>
      <c r="B22"/>
      <c r="C22"/>
      <c r="D22"/>
      <c r="E22"/>
      <c r="F22"/>
      <c r="G22"/>
      <c r="H22"/>
      <c r="I22"/>
      <c r="J22"/>
      <c r="K22"/>
      <c r="L22"/>
      <c r="M22" s="41"/>
      <c r="N22" s="41"/>
      <c r="O22" s="41"/>
      <c r="P22"/>
    </row>
    <row r="23" spans="1:16" x14ac:dyDescent="0.2">
      <c r="A23"/>
      <c r="B23"/>
      <c r="C23"/>
      <c r="D23"/>
      <c r="E23"/>
      <c r="F23"/>
      <c r="G23"/>
      <c r="H23"/>
      <c r="I23"/>
      <c r="J23"/>
      <c r="K23"/>
      <c r="L23"/>
      <c r="M23" s="41"/>
      <c r="N23" s="41"/>
      <c r="O23" s="41"/>
      <c r="P23"/>
    </row>
    <row r="24" spans="1:16" x14ac:dyDescent="0.2">
      <c r="A24"/>
      <c r="B24"/>
      <c r="C24"/>
      <c r="D24"/>
      <c r="E24"/>
      <c r="F24"/>
      <c r="G24"/>
      <c r="H24"/>
      <c r="I24"/>
      <c r="J24"/>
      <c r="K24"/>
      <c r="L24"/>
      <c r="M24" s="41"/>
      <c r="N24" s="41"/>
      <c r="O24" s="41"/>
      <c r="P24"/>
    </row>
  </sheetData>
  <mergeCells count="4">
    <mergeCell ref="A3:A5"/>
    <mergeCell ref="D3:E5"/>
    <mergeCell ref="F3:F5"/>
    <mergeCell ref="B4:C5"/>
  </mergeCells>
  <conditionalFormatting sqref="P25:P1048576 P1:P17">
    <cfRule type="containsText" dxfId="1" priority="10" operator="containsText" text="F">
      <formula>NOT(ISERROR(SEARCH("F",P1)))</formula>
    </cfRule>
  </conditionalFormatting>
  <conditionalFormatting sqref="P1:P1048576">
    <cfRule type="cellIs" dxfId="0" priority="2" operator="equal">
      <formula>"Neaktivno"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Batricevic</cp:lastModifiedBy>
  <cp:lastPrinted>2017-02-15T16:05:41Z</cp:lastPrinted>
  <dcterms:created xsi:type="dcterms:W3CDTF">2017-02-15T16:03:58Z</dcterms:created>
  <dcterms:modified xsi:type="dcterms:W3CDTF">2021-09-17T13:54:52Z</dcterms:modified>
</cp:coreProperties>
</file>