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<sst xmlns="http://schemas.openxmlformats.org/spreadsheetml/2006/main" count="59" uniqueCount="53">
  <si>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</si>
  <si>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</si>
  <si>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</si>
  <si>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</si>
  <si>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</si>
  <si>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</si>
  <si>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</si>
  <si>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</si>
  <si>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</si>
  <si>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</si>
  <si>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</si>
  <si>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</si>
  <si>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</si>
  <si>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</si>
  <si>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</si>
  <si>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</si>
  <si>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</si>
  <si>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OCJENA</t>
  </si>
  <si>
    <t>Redovni</t>
  </si>
  <si>
    <t>Popravni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</si>
  <si>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</si>
  <si>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</si>
  <si>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</si>
  <si>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</si>
  <si>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</si>
  <si>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</si>
  <si>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</si>
  <si>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 xml:space="preserve">Broj ECTS kredita: </t>
  </si>
  <si>
    <t>ISPIT [50]</t>
  </si>
  <si>
    <t>POP_ISPIT [50]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</si>
  <si>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Elektrane</t>
    </r>
  </si>
  <si>
    <t>Jovanović</t>
  </si>
  <si>
    <t>9</t>
  </si>
  <si>
    <t>2022</t>
  </si>
  <si>
    <t>1007</t>
  </si>
  <si>
    <t>Radonja</t>
  </si>
  <si>
    <t>Šoškić</t>
  </si>
  <si>
    <t>1008</t>
  </si>
  <si>
    <t>Radisav</t>
  </si>
  <si>
    <t>Brajković</t>
  </si>
  <si>
    <t>1009</t>
  </si>
  <si>
    <t>Dejan</t>
  </si>
  <si>
    <t>Drinčić</t>
  </si>
  <si>
    <t>2021</t>
  </si>
  <si>
    <t>Bojan</t>
  </si>
  <si>
    <t>SEM [50]</t>
  </si>
  <si>
    <t>SEMINARSKI</t>
  </si>
  <si>
    <t>Elektroenergetski sistemi</t>
  </si>
  <si>
    <t>Master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</si>
  <si>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Master</t>
    </r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</si>
  <si>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</si>
  <si>
    <t>Napredne elektroenergetske mreže</t>
  </si>
  <si>
    <t>NASTAVNIK: Prof. dr Zoran Miljanić, dr. Vladan Durković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</si>
</sst>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3" fontId="0" fillId="0" borderId="1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2" xfId="0" applyNumberFormat="1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58" applyFont="1">
      <alignment/>
      <protection/>
    </xf>
    <xf numFmtId="0" fontId="11" fillId="0" borderId="15" xfId="58" applyFont="1" applyBorder="1" applyAlignment="1">
      <alignment/>
      <protection/>
    </xf>
    <xf numFmtId="0" fontId="12" fillId="0" borderId="16" xfId="58" applyFont="1" applyBorder="1" applyAlignment="1">
      <alignment horizontal="left"/>
      <protection/>
    </xf>
    <xf numFmtId="0" fontId="0" fillId="0" borderId="16" xfId="58" applyBorder="1" applyAlignment="1">
      <alignment horizontal="right"/>
      <protection/>
    </xf>
    <xf numFmtId="0" fontId="0" fillId="0" borderId="16" xfId="58" applyBorder="1" applyAlignment="1">
      <alignment/>
      <protection/>
    </xf>
    <xf numFmtId="0" fontId="0" fillId="0" borderId="17" xfId="58" applyBorder="1" applyAlignment="1">
      <alignment horizontal="right"/>
      <protection/>
    </xf>
    <xf numFmtId="0" fontId="15" fillId="0" borderId="12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3" xfId="58" applyFont="1" applyBorder="1" applyAlignment="1">
      <alignment horizontal="right"/>
      <protection/>
    </xf>
    <xf numFmtId="0" fontId="18" fillId="0" borderId="18" xfId="58" applyFont="1" applyBorder="1" applyAlignment="1">
      <alignment/>
      <protection/>
    </xf>
    <xf numFmtId="0" fontId="18" fillId="0" borderId="14" xfId="58" applyFont="1" applyBorder="1" applyAlignment="1">
      <alignment horizontal="left"/>
      <protection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 applyAlignment="1">
      <alignment/>
      <protection/>
    </xf>
    <xf numFmtId="0" fontId="15" fillId="0" borderId="19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32" borderId="11" xfId="59" applyFont="1" applyFill="1" applyBorder="1" applyAlignment="1">
      <alignment wrapText="1"/>
      <protection/>
    </xf>
    <xf numFmtId="0" fontId="0" fillId="0" borderId="11" xfId="59" applyFont="1" applyBorder="1">
      <alignment/>
      <protection/>
    </xf>
    <xf numFmtId="213" fontId="0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>
      <alignment/>
      <protection/>
    </xf>
    <xf numFmtId="0" fontId="1" fillId="0" borderId="11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20" xfId="59" applyFont="1" applyFill="1" applyBorder="1" applyAlignment="1">
      <alignment wrapText="1"/>
      <protection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Border="1" applyAlignment="1">
      <alignment/>
    </xf>
    <xf numFmtId="0" fontId="18" fillId="0" borderId="12" xfId="58" applyFont="1" applyBorder="1" applyAlignment="1">
      <alignment/>
      <protection/>
    </xf>
    <xf numFmtId="0" fontId="19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27" xfId="58" applyFont="1" applyFill="1" applyBorder="1" applyAlignment="1">
      <alignment horizontal="center"/>
      <protection/>
    </xf>
    <xf numFmtId="0" fontId="1" fillId="0" borderId="28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20" xfId="58" applyFont="1" applyFill="1" applyBorder="1" applyAlignment="1">
      <alignment horizontal="center"/>
      <protection/>
    </xf>
    <xf numFmtId="0" fontId="1" fillId="0" borderId="33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2.57421875" style="15" customWidth="1"/>
    <col min="6" max="6" width="14.8515625" style="0" customWidth="1"/>
    <col min="7" max="7" width="11.421875" style="0" customWidth="1"/>
    <col min="8" max="9" width="8.8515625" style="0" customWidth="1"/>
    <col min="10" max="10" width="12.00390625" style="0" customWidth="1"/>
    <col min="11" max="11" width="14.57421875" style="0" customWidth="1"/>
    <col min="12" max="12" width="7.421875" style="0" customWidth="1"/>
    <col min="13" max="13" width="12.140625" style="0" customWidth="1"/>
    <col min="14" max="14" width="7.8515625" style="0" customWidth="1"/>
    <col min="15" max="15" width="13.00390625" style="0" customWidth="1"/>
    <col min="16" max="16" width="12.421875" style="0" customWidth="1"/>
    <col min="17" max="17" width="12.00390625" style="0" customWidth="1"/>
  </cols>
  <sheetData>
    <row r="1" spans="1:18" ht="13.5" thickBot="1">
      <c r="A1" s="71" t="s">
        <v>16</v>
      </c>
      <c r="B1" s="72" t="s">
        <v>0</v>
      </c>
      <c r="C1" s="71" t="s">
        <v>12</v>
      </c>
      <c r="D1" s="71" t="s">
        <v>45</v>
      </c>
      <c r="E1" s="71" t="s">
        <v>28</v>
      </c>
      <c r="F1" s="71" t="s">
        <v>29</v>
      </c>
      <c r="G1" s="71" t="s">
        <v>22</v>
      </c>
      <c r="H1" s="71" t="s">
        <v>17</v>
      </c>
      <c r="I1" s="66"/>
      <c r="J1" s="25"/>
      <c r="K1" s="23"/>
      <c r="L1" s="23"/>
      <c r="M1" s="23"/>
      <c r="N1" s="66"/>
      <c r="O1" s="25"/>
      <c r="P1" s="23"/>
      <c r="Q1" s="23"/>
      <c r="R1" s="23"/>
    </row>
    <row r="2" spans="1:18" ht="12.75">
      <c r="A2" s="55">
        <f>1</f>
        <v>1</v>
      </c>
      <c r="B2" s="90" t="str">
        <f>Sheet1!A2&amp;"/"&amp;Sheet1!B2</f>
        <v>1007/2022</v>
      </c>
      <c r="C2" s="90" t="str">
        <f>Sheet1!C2&amp;" "&amp;Sheet1!D2</f>
        <v>Radonja Šoškić</v>
      </c>
      <c r="D2" s="21"/>
      <c r="E2" s="58"/>
      <c r="F2" s="58"/>
      <c r="G2" s="69">
        <f>D2+IF(F2,F2,E2)</f>
        <v>0</v>
      </c>
      <c r="H2" s="70" t="str">
        <f>IF(G2&gt;=90,"A",IF(G2&gt;=80,"B",IF(G2&gt;=70,"C",IF(G2&gt;=60,"D",IF(G2&gt;=50,"E","F")))))</f>
        <v>F</v>
      </c>
      <c r="I2" s="22"/>
      <c r="J2" s="22"/>
      <c r="K2" s="22"/>
      <c r="L2" s="22"/>
      <c r="M2" s="22"/>
      <c r="N2" s="22"/>
      <c r="O2" s="24"/>
      <c r="P2" s="22"/>
      <c r="Q2" s="23"/>
      <c r="R2" s="23"/>
    </row>
    <row r="3" spans="1:18" ht="12.75">
      <c r="A3" s="55">
        <f>A2+1</f>
        <v>2</v>
      </c>
      <c r="B3" s="90" t="str">
        <f>Sheet1!A3&amp;"/"&amp;Sheet1!B3</f>
        <v>1008/2022</v>
      </c>
      <c r="C3" s="90" t="str">
        <f>Sheet1!C3&amp;" "&amp;Sheet1!D3</f>
        <v>Radisav Brajković</v>
      </c>
      <c r="D3" s="21"/>
      <c r="E3" s="26"/>
      <c r="F3" s="58"/>
      <c r="G3" s="69">
        <f>D3+IF(F3,F3,E3)</f>
        <v>0</v>
      </c>
      <c r="H3" s="70" t="str">
        <f>IF(G3&gt;=90,"A",IF(G3&gt;=80,"B",IF(G3&gt;=70,"C",IF(G3&gt;=60,"D",IF(G3&gt;=50,"E","F")))))</f>
        <v>F</v>
      </c>
      <c r="I3" s="22"/>
      <c r="J3" s="64"/>
      <c r="K3" s="22"/>
      <c r="L3" s="22"/>
      <c r="M3" s="22"/>
      <c r="N3" s="22"/>
      <c r="O3" s="24"/>
      <c r="P3" s="22"/>
      <c r="Q3" s="23"/>
      <c r="R3" s="23"/>
    </row>
    <row r="4" spans="1:18" ht="12.75">
      <c r="A4" s="55">
        <f>A3+1</f>
        <v>3</v>
      </c>
      <c r="B4" s="90" t="str">
        <f>Sheet1!A4&amp;"/"&amp;Sheet1!B4</f>
        <v>1009/2022</v>
      </c>
      <c r="C4" s="90" t="str">
        <f>Sheet1!C4&amp;" "&amp;Sheet1!D4</f>
        <v>Dejan Drinčić</v>
      </c>
      <c r="D4" s="21"/>
      <c r="E4" s="58">
        <v>29</v>
      </c>
      <c r="F4" s="26"/>
      <c r="G4" s="69">
        <f>D4+IF(F4,F4,E4)</f>
        <v>29</v>
      </c>
      <c r="H4" s="70" t="str">
        <f>IF(G4&gt;=90,"A",IF(G4&gt;=80,"B",IF(G4&gt;=70,"C",IF(G4&gt;=60,"D",IF(G4&gt;=50,"E","F")))))</f>
        <v>F</v>
      </c>
      <c r="I4" s="22"/>
      <c r="J4" s="66"/>
      <c r="K4" s="66"/>
      <c r="L4" s="67"/>
      <c r="M4" s="22"/>
      <c r="N4" s="22"/>
      <c r="O4" s="24"/>
      <c r="P4" s="65"/>
      <c r="Q4" s="23"/>
      <c r="R4" s="23"/>
    </row>
    <row r="5" spans="1:18" ht="12.75">
      <c r="A5" s="55">
        <v>4</v>
      </c>
      <c r="B5" s="90" t="str">
        <f>Sheet1!A5&amp;"/"&amp;Sheet1!B5</f>
        <v>9/2021</v>
      </c>
      <c r="C5" s="90" t="str">
        <f>Sheet1!C5&amp;" "&amp;Sheet1!D5</f>
        <v>Bojan Jovanović</v>
      </c>
      <c r="D5" s="21">
        <v>50</v>
      </c>
      <c r="E5" s="58">
        <v>33</v>
      </c>
      <c r="F5" s="58"/>
      <c r="G5" s="69">
        <f>D5+IF(F5,F5,E5)</f>
        <v>83</v>
      </c>
      <c r="H5" s="70" t="str">
        <f>IF(G5&gt;=90,"A",IF(G5&gt;=80,"B",IF(G5&gt;=70,"C",IF(G5&gt;=60,"D",IF(G5&gt;=50,"E","F")))))</f>
        <v>B</v>
      </c>
      <c r="I5" s="22"/>
      <c r="J5" s="25"/>
      <c r="K5" s="68"/>
      <c r="L5" s="22"/>
      <c r="M5" s="22"/>
      <c r="N5" s="22"/>
      <c r="O5" s="24"/>
      <c r="P5" s="65"/>
      <c r="Q5" s="23"/>
      <c r="R5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3.00390625" style="14" customWidth="1"/>
    <col min="2" max="2" width="29.421875" style="12" customWidth="1"/>
    <col min="3" max="3" width="24.28125" style="12" customWidth="1"/>
    <col min="4" max="4" width="17.7109375" style="13" customWidth="1"/>
    <col min="5" max="5" width="19.57421875" style="13" customWidth="1"/>
    <col min="6" max="6" width="13.57421875" style="13" customWidth="1"/>
    <col min="7" max="7" width="13.28125" style="12" customWidth="1"/>
    <col min="8" max="8" width="6.7109375" style="12" customWidth="1"/>
    <col min="9" max="16384" width="9.140625" style="12" customWidth="1"/>
  </cols>
  <sheetData>
    <row r="1" spans="1:9" ht="18.75" customHeight="1">
      <c r="A1" s="101" t="s">
        <v>1</v>
      </c>
      <c r="B1" s="102"/>
      <c r="C1" s="102"/>
      <c r="D1" s="102"/>
      <c r="E1" s="102"/>
      <c r="F1" s="95"/>
      <c r="G1" s="96"/>
      <c r="H1" s="17"/>
      <c r="I1" s="17"/>
    </row>
    <row r="2" spans="1:9" ht="15">
      <c r="A2" s="27" t="s">
        <v>2</v>
      </c>
      <c r="B2" s="17"/>
      <c r="C2" s="32" t="s">
        <v>47</v>
      </c>
      <c r="D2" s="28" t="s">
        <v>3</v>
      </c>
      <c r="E2" s="53" t="s">
        <v>48</v>
      </c>
      <c r="F2" s="76"/>
      <c r="G2" s="29"/>
      <c r="H2" s="17"/>
      <c r="I2" s="17"/>
    </row>
    <row r="3" spans="1:9" ht="15">
      <c r="A3" s="33" t="s">
        <v>30</v>
      </c>
      <c r="B3" s="52"/>
      <c r="C3" s="30"/>
      <c r="D3" s="16"/>
      <c r="E3" s="16"/>
      <c r="F3" s="17"/>
      <c r="G3" s="29"/>
      <c r="H3" s="17"/>
      <c r="I3" s="17"/>
    </row>
    <row r="4" spans="1:9" ht="12.75" customHeight="1" thickBot="1">
      <c r="A4" s="59"/>
      <c r="B4" s="60"/>
      <c r="C4" s="60"/>
      <c r="D4" s="61"/>
      <c r="E4" s="61"/>
      <c r="F4" s="60"/>
      <c r="G4" s="62"/>
      <c r="H4" s="17"/>
      <c r="I4" s="17"/>
    </row>
    <row r="5" spans="1:8" ht="26.25" customHeight="1" thickBot="1">
      <c r="A5" s="31" t="s">
        <v>15</v>
      </c>
      <c r="B5" s="18"/>
      <c r="C5" s="103"/>
      <c r="D5" s="103"/>
      <c r="E5" s="104"/>
      <c r="F5" s="99" t="s">
        <v>14</v>
      </c>
      <c r="G5" s="99" t="s">
        <v>4</v>
      </c>
      <c r="H5" s="17"/>
    </row>
    <row r="6" spans="1:8" ht="13.5" thickBot="1">
      <c r="A6" s="54" t="s">
        <v>5</v>
      </c>
      <c r="B6" s="91" t="s">
        <v>12</v>
      </c>
      <c r="C6" s="94" t="s">
        <v>46</v>
      </c>
      <c r="D6" s="97" t="s">
        <v>13</v>
      </c>
      <c r="E6" s="98"/>
      <c r="F6" s="100"/>
      <c r="G6" s="100"/>
      <c r="H6" s="17"/>
    </row>
    <row r="7" spans="1:8" ht="12.75">
      <c r="A7" s="77"/>
      <c r="B7" s="92"/>
      <c r="C7" s="93"/>
      <c r="D7" s="78" t="s">
        <v>18</v>
      </c>
      <c r="E7" s="79" t="s">
        <v>19</v>
      </c>
      <c r="F7" s="100"/>
      <c r="G7" s="100"/>
      <c r="H7" s="17"/>
    </row>
    <row r="8" spans="1:8" ht="12.75">
      <c r="A8" s="56" t="str">
        <f>IF(ISBLANK(Rezultati!B2),"",Rezultati!B2)</f>
        <v>1007/2022</v>
      </c>
      <c r="B8" s="57" t="str">
        <f>IF(ISBLANK(Rezultati!C2),"",Rezultati!C2)</f>
        <v>Radonja Šoškić</v>
      </c>
      <c r="C8" s="80">
        <f>IF(ISBLANK(Rezultati!D2),"",Rezultati!D2)</f>
      </c>
      <c r="D8" s="80">
        <f>IF(ISBLANK(Rezultati!E2),"",Rezultati!E2)</f>
      </c>
      <c r="E8" s="80">
        <f>IF(ISBLANK(Rezultati!F2),"",Rezultati!F2)</f>
      </c>
      <c r="F8" s="80">
        <f>IF(ISBLANK(Rezultati!G2),"",Rezultati!G2)</f>
        <v>0</v>
      </c>
      <c r="G8" s="81" t="str">
        <f>IF(Rezultati!G2&lt;50,"F",IF(Rezultati!G2&lt;60,"E",IF(Rezultati!G2&lt;70,"D",IF(Rezultati!G2&lt;80,"C",IF(Rezultati!G2&lt;90,"B","A")))))</f>
        <v>F</v>
      </c>
      <c r="H8" s="17"/>
    </row>
    <row r="9" spans="1:8" ht="12.75">
      <c r="A9" s="56" t="str">
        <f>IF(ISBLANK(Rezultati!B3),"",Rezultati!B3)</f>
        <v>1008/2022</v>
      </c>
      <c r="B9" s="57" t="str">
        <f>IF(ISBLANK(Rezultati!C3),"",Rezultati!C3)</f>
        <v>Radisav Brajković</v>
      </c>
      <c r="C9" s="80">
        <f>IF(ISBLANK(Rezultati!D3),"",Rezultati!D3)</f>
      </c>
      <c r="D9" s="80">
        <f>IF(ISBLANK(Rezultati!E3),"",Rezultati!E3)</f>
      </c>
      <c r="E9" s="80">
        <f>IF(ISBLANK(Rezultati!F3),"",Rezultati!F3)</f>
      </c>
      <c r="F9" s="80">
        <f>IF(ISBLANK(Rezultati!G3),"",Rezultati!G3)</f>
        <v>0</v>
      </c>
      <c r="G9" s="81" t="str">
        <f>IF(Rezultati!G3&lt;50,"F",IF(Rezultati!G3&lt;60,"E",IF(Rezultati!G3&lt;70,"D",IF(Rezultati!G3&lt;80,"C",IF(Rezultati!G3&lt;90,"B","A")))))</f>
        <v>F</v>
      </c>
      <c r="H9" s="17"/>
    </row>
    <row r="10" spans="1:8" ht="12.75">
      <c r="A10" s="56" t="str">
        <f>IF(ISBLANK(Rezultati!B4),"",Rezultati!B4)</f>
        <v>1009/2022</v>
      </c>
      <c r="B10" s="57" t="str">
        <f>IF(ISBLANK(Rezultati!C4),"",Rezultati!C4)</f>
        <v>Dejan Drinčić</v>
      </c>
      <c r="C10" s="80">
        <f>IF(ISBLANK(Rezultati!D4),"",Rezultati!D4)</f>
      </c>
      <c r="D10" s="80">
        <f>IF(ISBLANK(Rezultati!E4),"",Rezultati!E4)</f>
        <v>29</v>
      </c>
      <c r="E10" s="80">
        <f>IF(ISBLANK(Rezultati!F4),"",Rezultati!F4)</f>
      </c>
      <c r="F10" s="80">
        <f>IF(ISBLANK(Rezultati!G4),"",Rezultati!G4)</f>
        <v>29</v>
      </c>
      <c r="G10" s="81" t="str">
        <f>IF(Rezultati!G4&lt;50,"F",IF(Rezultati!G4&lt;60,"E",IF(Rezultati!G4&lt;70,"D",IF(Rezultati!G4&lt;80,"C",IF(Rezultati!G4&lt;90,"B","A")))))</f>
        <v>F</v>
      </c>
      <c r="H10" s="17"/>
    </row>
    <row r="11" spans="1:8" ht="12.75">
      <c r="A11" s="56" t="str">
        <f>IF(ISBLANK(Rezultati!B5),"",Rezultati!B5)</f>
        <v>9/2021</v>
      </c>
      <c r="B11" s="57" t="str">
        <f>IF(ISBLANK(Rezultati!C5),"",Rezultati!C5)</f>
        <v>Bojan Jovanović</v>
      </c>
      <c r="C11" s="80">
        <f>IF(ISBLANK(Rezultati!D5),"",Rezultati!D5)</f>
        <v>50</v>
      </c>
      <c r="D11" s="80">
        <f>IF(ISBLANK(Rezultati!E5),"",Rezultati!E5)</f>
        <v>33</v>
      </c>
      <c r="E11" s="80">
        <f>IF(ISBLANK(Rezultati!F5),"",Rezultati!F5)</f>
      </c>
      <c r="F11" s="80">
        <f>IF(ISBLANK(Rezultati!G5),"",Rezultati!G5)</f>
        <v>83</v>
      </c>
      <c r="G11" s="81" t="str">
        <f>IF(Rezultati!G5&lt;50,"F",IF(Rezultati!G5&lt;60,"E",IF(Rezultati!G5&lt;70,"D",IF(Rezultati!G5&lt;80,"C",IF(Rezultati!G5&lt;90,"B","A")))))</f>
        <v>B</v>
      </c>
      <c r="H11" s="17"/>
    </row>
    <row r="12" ht="12.75">
      <c r="F12" s="12"/>
    </row>
    <row r="13" ht="12.75">
      <c r="F13" s="12"/>
    </row>
    <row r="14" spans="5:6" ht="12.75">
      <c r="E14" s="84" t="s">
        <v>23</v>
      </c>
      <c r="F14" s="12"/>
    </row>
    <row r="15" ht="12.75">
      <c r="F15" s="12"/>
    </row>
    <row r="16" spans="5:7" ht="13.5" thickBot="1">
      <c r="E16" s="34"/>
      <c r="F16" s="35"/>
      <c r="G16" s="60"/>
    </row>
    <row r="17" ht="12.75">
      <c r="F17" s="12"/>
    </row>
    <row r="18" ht="12.75">
      <c r="F18" s="12"/>
    </row>
    <row r="19" ht="12.75">
      <c r="F19" s="12"/>
    </row>
    <row r="20" ht="12.75">
      <c r="F20" s="12"/>
    </row>
    <row r="21" ht="12.75">
      <c r="F21" s="12"/>
    </row>
    <row r="22" ht="12.75">
      <c r="F22" s="12"/>
    </row>
    <row r="23" ht="12.75">
      <c r="F23" s="12"/>
    </row>
    <row r="24" ht="12.75">
      <c r="F24" s="12"/>
    </row>
    <row r="25" ht="12.75">
      <c r="F25" s="12"/>
    </row>
    <row r="26" ht="12.75">
      <c r="F26" s="12"/>
    </row>
    <row r="27" ht="12.75">
      <c r="F27" s="12"/>
    </row>
    <row r="28" ht="12.75">
      <c r="F28" s="12"/>
    </row>
    <row r="29" ht="12.75">
      <c r="F29" s="12"/>
    </row>
    <row r="30" ht="12.75">
      <c r="F30" s="12"/>
    </row>
    <row r="31" ht="12.75">
      <c r="F31" s="12"/>
    </row>
    <row r="32" ht="12.75">
      <c r="F32" s="12"/>
    </row>
    <row r="33" ht="12.75">
      <c r="F33" s="12"/>
    </row>
    <row r="34" ht="12.75">
      <c r="F34" s="12"/>
    </row>
    <row r="35" ht="12.75">
      <c r="F35" s="12"/>
    </row>
    <row r="36" ht="12.75">
      <c r="F36" s="12"/>
    </row>
    <row r="37" ht="12.75">
      <c r="F37" s="12"/>
    </row>
    <row r="38" ht="12.75">
      <c r="F38" s="12"/>
    </row>
    <row r="39" ht="12.75">
      <c r="F39" s="12"/>
    </row>
    <row r="40" ht="12.75">
      <c r="F40" s="12"/>
    </row>
    <row r="41" ht="12.75">
      <c r="F41" s="12"/>
    </row>
    <row r="42" ht="12.75">
      <c r="F42" s="12"/>
    </row>
    <row r="43" ht="12.75">
      <c r="F43" s="12"/>
    </row>
    <row r="44" ht="12.75">
      <c r="F44" s="12"/>
    </row>
    <row r="45" ht="12.75">
      <c r="F45" s="12"/>
    </row>
    <row r="46" ht="12.75">
      <c r="F46" s="12"/>
    </row>
    <row r="47" ht="12.75">
      <c r="F47" s="12"/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</sheetData>
  <sheetProtection/>
  <mergeCells count="6">
    <mergeCell ref="F1:G1"/>
    <mergeCell ref="D6:E6"/>
    <mergeCell ref="G5:G7"/>
    <mergeCell ref="A1:E1"/>
    <mergeCell ref="F5:F7"/>
    <mergeCell ref="C5:E5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9" topLeftCell="A16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37" t="s">
        <v>6</v>
      </c>
      <c r="B1" s="38"/>
      <c r="C1" s="39"/>
      <c r="D1" s="40"/>
      <c r="E1" s="40"/>
      <c r="F1" s="41"/>
      <c r="G1" s="4"/>
    </row>
    <row r="2" spans="1:6" s="5" customFormat="1" ht="14.25">
      <c r="A2" s="42"/>
      <c r="B2" s="43"/>
      <c r="C2" s="44"/>
      <c r="D2" s="45"/>
      <c r="E2" s="45"/>
      <c r="F2" s="46"/>
    </row>
    <row r="3" spans="1:6" s="5" customFormat="1" ht="15">
      <c r="A3" s="42" t="s">
        <v>50</v>
      </c>
      <c r="B3" s="43"/>
      <c r="C3" s="45"/>
      <c r="D3" s="45"/>
      <c r="E3" s="45"/>
      <c r="F3" s="46"/>
    </row>
    <row r="4" spans="1:6" s="5" customFormat="1" ht="15">
      <c r="A4" s="42" t="s">
        <v>49</v>
      </c>
      <c r="B4" s="43"/>
      <c r="C4" s="45" t="s">
        <v>52</v>
      </c>
      <c r="D4" s="45"/>
      <c r="E4" s="45"/>
      <c r="F4" s="46"/>
    </row>
    <row r="5" spans="1:7" s="5" customFormat="1" ht="15">
      <c r="A5" s="85" t="s">
        <v>25</v>
      </c>
      <c r="B5" s="43" t="s">
        <v>51</v>
      </c>
      <c r="C5" s="45" t="s">
        <v>27</v>
      </c>
      <c r="D5" s="45"/>
      <c r="E5" s="45"/>
      <c r="F5" s="46"/>
      <c r="G5" s="20"/>
    </row>
    <row r="6" spans="1:7" s="5" customFormat="1" ht="15.75" thickBot="1">
      <c r="A6" s="47"/>
      <c r="B6" s="48"/>
      <c r="C6" s="49"/>
      <c r="D6" s="50"/>
      <c r="E6" s="50"/>
      <c r="F6" s="51"/>
      <c r="G6" s="19"/>
    </row>
    <row r="7" spans="1:6" s="6" customFormat="1" ht="12.75" customHeight="1" thickBot="1">
      <c r="A7" s="108" t="s">
        <v>7</v>
      </c>
      <c r="B7" s="111" t="s">
        <v>12</v>
      </c>
      <c r="C7" s="112" t="s">
        <v>8</v>
      </c>
      <c r="D7" s="113"/>
      <c r="E7" s="114" t="s">
        <v>24</v>
      </c>
      <c r="F7" s="106" t="s">
        <v>9</v>
      </c>
    </row>
    <row r="8" spans="1:6" s="7" customFormat="1" ht="12.75" customHeight="1">
      <c r="A8" s="109"/>
      <c r="B8" s="109"/>
      <c r="C8" s="106" t="s">
        <v>10</v>
      </c>
      <c r="D8" s="106" t="s">
        <v>11</v>
      </c>
      <c r="E8" s="115"/>
      <c r="F8" s="107"/>
    </row>
    <row r="9" spans="1:6" s="7" customFormat="1" ht="13.5" customHeight="1">
      <c r="A9" s="110"/>
      <c r="B9" s="110"/>
      <c r="C9" s="107"/>
      <c r="D9" s="107"/>
      <c r="E9" s="116"/>
      <c r="F9" s="107"/>
    </row>
    <row r="10" spans="1:7" ht="12.75">
      <c r="A10" s="56" t="str">
        <f>IF(ISBLANK(Rezultati!B2),"",Rezultati!B2)</f>
        <v>1007/2022</v>
      </c>
      <c r="B10" s="57" t="str">
        <f>IF(ISBLANK(Rezultati!C2),"",Rezultati!C2)</f>
        <v>Radonja Šoškić</v>
      </c>
      <c r="C10" s="63">
        <f>Rezultati!D2</f>
        <v>0</v>
      </c>
      <c r="D10" s="63">
        <f>IF(Rezultati!F2,Rezultati!F2,Rezultati!E2)</f>
        <v>0</v>
      </c>
      <c r="E10" s="63">
        <f>Rezultati!G2</f>
        <v>0</v>
      </c>
      <c r="F10" s="75" t="str">
        <f>Rezultati!H2</f>
        <v>F</v>
      </c>
      <c r="G10" s="9"/>
    </row>
    <row r="11" spans="1:7" ht="12.75">
      <c r="A11" s="56" t="str">
        <f>IF(ISBLANK(Rezultati!B3),"",Rezultati!B3)</f>
        <v>1008/2022</v>
      </c>
      <c r="B11" s="57" t="str">
        <f>IF(ISBLANK(Rezultati!C3),"",Rezultati!C3)</f>
        <v>Radisav Brajković</v>
      </c>
      <c r="C11" s="63">
        <f>Rezultati!D3</f>
        <v>0</v>
      </c>
      <c r="D11" s="63">
        <f>IF(Rezultati!F3,Rezultati!F3,Rezultati!E3)</f>
        <v>0</v>
      </c>
      <c r="E11" s="63">
        <f>Rezultati!G3</f>
        <v>0</v>
      </c>
      <c r="F11" s="75" t="str">
        <f>Rezultati!H3</f>
        <v>F</v>
      </c>
      <c r="G11" s="9"/>
    </row>
    <row r="12" spans="1:7" ht="12.75">
      <c r="A12" s="56" t="str">
        <f>IF(ISBLANK(Rezultati!B4),"",Rezultati!B4)</f>
        <v>1009/2022</v>
      </c>
      <c r="B12" s="57" t="str">
        <f>IF(ISBLANK(Rezultati!C4),"",Rezultati!C4)</f>
        <v>Dejan Drinčić</v>
      </c>
      <c r="C12" s="63">
        <f>Rezultati!D4</f>
        <v>0</v>
      </c>
      <c r="D12" s="63">
        <f>IF(Rezultati!F4,Rezultati!F4,Rezultati!E4)</f>
        <v>29</v>
      </c>
      <c r="E12" s="63">
        <f>Rezultati!G4</f>
        <v>29</v>
      </c>
      <c r="F12" s="75" t="str">
        <f>Rezultati!H4</f>
        <v>F</v>
      </c>
      <c r="G12" s="9"/>
    </row>
    <row r="13" spans="1:7" ht="12.75">
      <c r="A13" s="56" t="str">
        <f>IF(ISBLANK(Rezultati!B5),"",Rezultati!B5)</f>
        <v>9/2021</v>
      </c>
      <c r="B13" s="57" t="str">
        <f>IF(ISBLANK(Rezultati!C5),"",Rezultati!C5)</f>
        <v>Bojan Jovanović</v>
      </c>
      <c r="C13" s="63">
        <f>Rezultati!D5</f>
        <v>50</v>
      </c>
      <c r="D13" s="63">
        <f>IF(Rezultati!F5,Rezultati!F5,Rezultati!E5)</f>
        <v>33</v>
      </c>
      <c r="E13" s="63">
        <f>Rezultati!G5</f>
        <v>83</v>
      </c>
      <c r="F13" s="75" t="str">
        <f>Rezultati!H5</f>
        <v>B</v>
      </c>
      <c r="G13" s="9"/>
    </row>
    <row r="14" spans="1:7" ht="15">
      <c r="A14" s="86"/>
      <c r="B14" s="87"/>
      <c r="C14" s="88"/>
      <c r="D14" s="105" t="s">
        <v>26</v>
      </c>
      <c r="E14" s="105"/>
      <c r="F14" s="105"/>
      <c r="G14" s="10"/>
    </row>
    <row r="15" spans="1:7" ht="12.75">
      <c r="A15" s="86"/>
      <c r="B15" s="87"/>
      <c r="C15" s="88"/>
      <c r="D15" s="88"/>
      <c r="E15" s="88"/>
      <c r="F15" s="89"/>
      <c r="G15" s="10"/>
    </row>
    <row r="18" spans="4:6" ht="15" thickBot="1">
      <c r="D18" s="74"/>
      <c r="E18" s="74"/>
      <c r="F18" s="73"/>
    </row>
    <row r="22" ht="12.75">
      <c r="G22" s="10"/>
    </row>
    <row r="23" ht="12.75">
      <c r="G23" s="10"/>
    </row>
    <row r="24" ht="12.75">
      <c r="G24" s="10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spans="7:10" ht="14.25">
      <c r="G38" s="10"/>
      <c r="J38" s="36"/>
    </row>
    <row r="39" ht="12.75">
      <c r="G39" s="10"/>
    </row>
    <row r="40" ht="12.75">
      <c r="G40" s="10"/>
    </row>
  </sheetData>
  <sheetProtection/>
  <mergeCells count="8">
    <mergeCell ref="D14:F14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6" sqref="A6:B11"/>
    </sheetView>
  </sheetViews>
  <sheetFormatPr defaultColWidth="9.140625" defaultRowHeight="12.75"/>
  <cols>
    <col min="4" max="4" width="31.421875" style="0" customWidth="1"/>
  </cols>
  <sheetData>
    <row r="1" spans="1:5" ht="15">
      <c r="A1" s="82" t="s">
        <v>16</v>
      </c>
      <c r="B1" s="82"/>
      <c r="C1" s="82" t="s">
        <v>0</v>
      </c>
      <c r="D1" s="82" t="s">
        <v>20</v>
      </c>
      <c r="E1" s="82" t="s">
        <v>21</v>
      </c>
    </row>
    <row r="2" spans="1:4" ht="12.75">
      <c r="A2" t="s">
        <v>34</v>
      </c>
      <c r="B2" t="s">
        <v>33</v>
      </c>
      <c r="C2" t="s">
        <v>35</v>
      </c>
      <c r="D2" t="s">
        <v>36</v>
      </c>
    </row>
    <row r="3" spans="1:4" ht="12.75">
      <c r="A3" t="s">
        <v>37</v>
      </c>
      <c r="B3" t="s">
        <v>33</v>
      </c>
      <c r="C3" t="s">
        <v>38</v>
      </c>
      <c r="D3" t="s">
        <v>39</v>
      </c>
    </row>
    <row r="4" spans="1:4" ht="12.75">
      <c r="A4" t="s">
        <v>40</v>
      </c>
      <c r="B4" t="s">
        <v>33</v>
      </c>
      <c r="C4" t="s">
        <v>41</v>
      </c>
      <c r="D4" t="s">
        <v>42</v>
      </c>
    </row>
    <row r="5" spans="1:4" ht="12.75">
      <c r="A5" t="s">
        <v>32</v>
      </c>
      <c r="B5" t="s">
        <v>43</v>
      </c>
      <c r="C5" t="s">
        <v>44</v>
      </c>
      <c r="D5" t="s">
        <v>31</v>
      </c>
    </row>
    <row r="65" ht="12.75">
      <c r="E65" s="83"/>
    </row>
    <row r="66" ht="12.75">
      <c r="E66" s="83"/>
    </row>
    <row r="67" ht="12.75">
      <c r="E67" s="8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2017-02-12T15:05:41Z</cp:lastPrinted>
  <dcterms:created xsi:type="dcterms:W3CDTF">2009-11-01T12:11:22Z</dcterms:created>
  <dcterms:modified xsi:type="dcterms:W3CDTF">2023-09-07T09:05:06Z</dcterms:modified>
  <cp:category/>
  <cp:version/>
  <cp:contentType/>
  <cp:contentStatus/>
</cp:coreProperties>
</file>