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<sst xmlns="http://schemas.openxmlformats.org/spreadsheetml/2006/main" count="68" uniqueCount="58">
  <si>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</si>
  <si>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</si>
  <si>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</si>
  <si>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</si>
  <si>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</si>
  <si>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</si>
  <si>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</si>
  <si>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</si>
  <si>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Zaključna ocjena</t>
  </si>
  <si>
    <t>Na završnom ispitu</t>
  </si>
  <si>
    <t>Ime i prezime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</si>
  <si>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</si>
  <si>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</si>
  <si>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</si>
  <si>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</si>
  <si>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</si>
  <si>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</si>
  <si>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</si>
  <si>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</si>
  <si>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</si>
  <si>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</si>
  <si>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</si>
  <si>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</si>
  <si>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</si>
  <si>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</si>
  <si>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8</t>
  </si>
  <si>
    <t>9</t>
  </si>
  <si>
    <t>Master</t>
  </si>
  <si>
    <t>STUDIJE: Master</t>
  </si>
  <si>
    <t xml:space="preserve">Broj ECTS kredita: </t>
  </si>
  <si>
    <t>STUDIJSKI PROGRAM: Elektoenergetski sistemi</t>
  </si>
  <si>
    <t>2021</t>
  </si>
  <si>
    <t>1022</t>
  </si>
  <si>
    <t>Boško</t>
  </si>
  <si>
    <t>Kovačević</t>
  </si>
  <si>
    <t>NASTAVNIK: Prof. dr Jadranka Radović</t>
  </si>
  <si>
    <t>2022</t>
  </si>
  <si>
    <t>1002</t>
  </si>
  <si>
    <t>Milan</t>
  </si>
  <si>
    <t>Čolović</t>
  </si>
  <si>
    <t>1007</t>
  </si>
  <si>
    <t>Radonja</t>
  </si>
  <si>
    <t>Šoškić</t>
  </si>
  <si>
    <t>1008</t>
  </si>
  <si>
    <t>Radisav</t>
  </si>
  <si>
    <t>Brajković</t>
  </si>
  <si>
    <t>Luka</t>
  </si>
  <si>
    <t>Manojlović</t>
  </si>
  <si>
    <t>Bojan</t>
  </si>
  <si>
    <t>Jovanović</t>
  </si>
  <si>
    <t>Božo</t>
  </si>
  <si>
    <t>Tasovac</t>
  </si>
  <si>
    <t>SEMINARSKI RAD [60]</t>
  </si>
  <si>
    <t>ISPIT [40]</t>
  </si>
  <si>
    <t>POP_ISPIT [40]</t>
  </si>
  <si>
    <t>ZAV. ISPIT [40]</t>
  </si>
  <si>
    <t>Optimizacija pogona u EES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</si>
  <si>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Optimizacija pogona u EES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</si>
</sst>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1" applyNumberFormat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4" fillId="3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7" borderId="1" applyNumberFormat="0" applyAlignment="0" applyProtection="0"/>
    <xf numFmtId="0" fontId="50" fillId="37" borderId="1" applyNumberForma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40" fillId="39" borderId="7" applyNumberFormat="0" applyFont="0" applyAlignment="0" applyProtection="0"/>
    <xf numFmtId="0" fontId="53" fillId="34" borderId="8" applyNumberFormat="0" applyAlignment="0" applyProtection="0"/>
    <xf numFmtId="0" fontId="53" fillId="34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95" applyAlignment="1">
      <alignment horizontal="right"/>
      <protection/>
    </xf>
    <xf numFmtId="0" fontId="0" fillId="0" borderId="0" xfId="95" applyAlignment="1">
      <alignment/>
      <protection/>
    </xf>
    <xf numFmtId="0" fontId="1" fillId="0" borderId="0" xfId="95" applyFont="1" applyAlignment="1">
      <alignment/>
      <protection/>
    </xf>
    <xf numFmtId="0" fontId="0" fillId="0" borderId="0" xfId="95" applyFont="1" applyAlignment="1">
      <alignment/>
      <protection/>
    </xf>
    <xf numFmtId="0" fontId="1" fillId="0" borderId="0" xfId="95" applyFont="1">
      <alignment/>
      <protection/>
    </xf>
    <xf numFmtId="0" fontId="1" fillId="0" borderId="0" xfId="95" applyFont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0" xfId="95">
      <alignment/>
      <protection/>
    </xf>
    <xf numFmtId="0" fontId="1" fillId="0" borderId="0" xfId="95" applyFont="1" applyAlignment="1">
      <alignment horizontal="center"/>
      <protection/>
    </xf>
    <xf numFmtId="0" fontId="0" fillId="0" borderId="0" xfId="95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95" applyFont="1" applyBorder="1" applyAlignment="1">
      <alignment/>
      <protection/>
    </xf>
    <xf numFmtId="0" fontId="0" fillId="0" borderId="0" xfId="95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95" applyFont="1" applyAlignment="1">
      <alignment horizontal="right"/>
      <protection/>
    </xf>
    <xf numFmtId="0" fontId="15" fillId="0" borderId="0" xfId="95" applyFont="1">
      <alignment/>
      <protection/>
    </xf>
    <xf numFmtId="0" fontId="11" fillId="0" borderId="15" xfId="95" applyFont="1" applyBorder="1" applyAlignment="1">
      <alignment/>
      <protection/>
    </xf>
    <xf numFmtId="0" fontId="12" fillId="0" borderId="16" xfId="95" applyFont="1" applyBorder="1" applyAlignment="1">
      <alignment horizontal="left"/>
      <protection/>
    </xf>
    <xf numFmtId="0" fontId="0" fillId="0" borderId="16" xfId="95" applyBorder="1" applyAlignment="1">
      <alignment/>
      <protection/>
    </xf>
    <xf numFmtId="0" fontId="0" fillId="0" borderId="17" xfId="95" applyBorder="1" applyAlignment="1">
      <alignment horizontal="right"/>
      <protection/>
    </xf>
    <xf numFmtId="0" fontId="15" fillId="0" borderId="12" xfId="95" applyFont="1" applyBorder="1" applyAlignment="1">
      <alignment/>
      <protection/>
    </xf>
    <xf numFmtId="0" fontId="15" fillId="0" borderId="0" xfId="95" applyFont="1" applyBorder="1" applyAlignment="1">
      <alignment horizontal="left"/>
      <protection/>
    </xf>
    <xf numFmtId="0" fontId="15" fillId="0" borderId="0" xfId="95" applyFont="1" applyBorder="1" applyAlignment="1">
      <alignment/>
      <protection/>
    </xf>
    <xf numFmtId="0" fontId="15" fillId="0" borderId="13" xfId="95" applyFont="1" applyBorder="1" applyAlignment="1">
      <alignment horizontal="right"/>
      <protection/>
    </xf>
    <xf numFmtId="0" fontId="18" fillId="0" borderId="18" xfId="95" applyFont="1" applyBorder="1" applyAlignment="1">
      <alignment/>
      <protection/>
    </xf>
    <xf numFmtId="0" fontId="18" fillId="0" borderId="14" xfId="95" applyFont="1" applyBorder="1" applyAlignment="1">
      <alignment horizontal="left"/>
      <protection/>
    </xf>
    <xf numFmtId="0" fontId="15" fillId="0" borderId="14" xfId="95" applyFont="1" applyBorder="1" applyAlignment="1">
      <alignment/>
      <protection/>
    </xf>
    <xf numFmtId="0" fontId="15" fillId="0" borderId="19" xfId="95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4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20" fillId="40" borderId="11" xfId="96" applyFont="1" applyFill="1" applyBorder="1" applyAlignment="1">
      <alignment wrapText="1"/>
      <protection/>
    </xf>
    <xf numFmtId="0" fontId="0" fillId="0" borderId="11" xfId="96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95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49" fontId="1" fillId="40" borderId="22" xfId="0" applyNumberFormat="1" applyFont="1" applyFill="1" applyBorder="1" applyAlignment="1">
      <alignment horizontal="center"/>
    </xf>
    <xf numFmtId="0" fontId="15" fillId="0" borderId="14" xfId="95" applyFont="1" applyBorder="1" applyAlignment="1">
      <alignment horizontal="right"/>
      <protection/>
    </xf>
    <xf numFmtId="0" fontId="15" fillId="0" borderId="14" xfId="95" applyFont="1" applyBorder="1">
      <alignment/>
      <protection/>
    </xf>
    <xf numFmtId="0" fontId="1" fillId="0" borderId="11" xfId="95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14" fillId="40" borderId="20" xfId="96" applyFont="1" applyFill="1" applyBorder="1" applyAlignment="1">
      <alignment wrapText="1"/>
      <protection/>
    </xf>
    <xf numFmtId="0" fontId="0" fillId="0" borderId="20" xfId="96" applyBorder="1">
      <alignment/>
      <protection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95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95" applyFont="1" applyBorder="1" applyAlignment="1">
      <alignment/>
      <protection/>
    </xf>
    <xf numFmtId="0" fontId="8" fillId="0" borderId="16" xfId="0" applyFont="1" applyBorder="1" applyAlignment="1">
      <alignment vertical="center"/>
    </xf>
    <xf numFmtId="0" fontId="9" fillId="0" borderId="24" xfId="0" applyNumberFormat="1" applyFont="1" applyFill="1" applyBorder="1" applyAlignment="1">
      <alignment horizontal="center"/>
    </xf>
    <xf numFmtId="0" fontId="40" fillId="0" borderId="0" xfId="94">
      <alignment/>
      <protection/>
    </xf>
    <xf numFmtId="0" fontId="0" fillId="0" borderId="11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213" fontId="58" fillId="0" borderId="11" xfId="0" applyNumberFormat="1" applyFont="1" applyBorder="1" applyAlignment="1">
      <alignment horizontal="center"/>
    </xf>
    <xf numFmtId="0" fontId="1" fillId="0" borderId="27" xfId="95" applyFont="1" applyFill="1" applyBorder="1" applyAlignment="1">
      <alignment horizont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95" applyFont="1" applyAlignment="1">
      <alignment horizontal="center"/>
      <protection/>
    </xf>
    <xf numFmtId="0" fontId="1" fillId="0" borderId="10" xfId="97" applyFont="1" applyFill="1" applyBorder="1" applyAlignment="1">
      <alignment horizontal="center" vertical="center" wrapText="1"/>
      <protection/>
    </xf>
    <xf numFmtId="0" fontId="1" fillId="0" borderId="20" xfId="97" applyFont="1" applyFill="1" applyBorder="1" applyAlignment="1">
      <alignment horizontal="center" vertical="center" wrapText="1"/>
      <protection/>
    </xf>
    <xf numFmtId="0" fontId="1" fillId="0" borderId="29" xfId="97" applyFont="1" applyFill="1" applyBorder="1" applyAlignment="1">
      <alignment horizontal="center" vertical="center" wrapText="1"/>
      <protection/>
    </xf>
    <xf numFmtId="0" fontId="1" fillId="0" borderId="30" xfId="97" applyFont="1" applyFill="1" applyBorder="1" applyAlignment="1">
      <alignment horizontal="center" vertical="center" wrapText="1"/>
      <protection/>
    </xf>
    <xf numFmtId="0" fontId="1" fillId="0" borderId="31" xfId="97" applyFont="1" applyFill="1" applyBorder="1" applyAlignment="1">
      <alignment horizontal="center" vertical="center" wrapText="1"/>
      <protection/>
    </xf>
    <xf numFmtId="0" fontId="1" fillId="0" borderId="32" xfId="97" applyFont="1" applyFill="1" applyBorder="1" applyAlignment="1">
      <alignment horizontal="center" vertical="center" wrapText="1"/>
      <protection/>
    </xf>
    <xf numFmtId="0" fontId="1" fillId="0" borderId="10" xfId="95" applyFont="1" applyFill="1" applyBorder="1" applyAlignment="1">
      <alignment horizontal="center"/>
      <protection/>
    </xf>
    <xf numFmtId="0" fontId="1" fillId="0" borderId="20" xfId="95" applyFont="1" applyFill="1" applyBorder="1" applyAlignment="1">
      <alignment horizontal="center"/>
      <protection/>
    </xf>
    <xf numFmtId="0" fontId="1" fillId="0" borderId="28" xfId="95" applyFont="1" applyFill="1" applyBorder="1" applyAlignment="1">
      <alignment horizontal="center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brasci" xfId="95"/>
    <cellStyle name="Normal_Rezultati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22.7109375" style="0" customWidth="1"/>
    <col min="5" max="5" width="14.00390625" style="0" customWidth="1"/>
    <col min="6" max="6" width="14.8515625" style="0" customWidth="1"/>
    <col min="7" max="7" width="11.421875" style="0" customWidth="1"/>
    <col min="8" max="9" width="8.8515625" style="0" customWidth="1"/>
    <col min="10" max="10" width="12.00390625" style="0" customWidth="1"/>
    <col min="11" max="11" width="14.57421875" style="0" customWidth="1"/>
    <col min="12" max="12" width="7.421875" style="0" customWidth="1"/>
    <col min="13" max="13" width="12.140625" style="0" customWidth="1"/>
    <col min="14" max="14" width="7.8515625" style="0" customWidth="1"/>
    <col min="15" max="15" width="13.00390625" style="0" customWidth="1"/>
    <col min="16" max="16" width="12.421875" style="0" customWidth="1"/>
    <col min="17" max="17" width="12.00390625" style="0" customWidth="1"/>
  </cols>
  <sheetData>
    <row r="1" spans="1:18" ht="13.5" thickBot="1">
      <c r="A1" s="74" t="s">
        <v>13</v>
      </c>
      <c r="B1" s="75" t="s">
        <v>0</v>
      </c>
      <c r="C1" s="74" t="s">
        <v>10</v>
      </c>
      <c r="D1" s="74" t="s">
        <v>52</v>
      </c>
      <c r="E1" s="74" t="s">
        <v>53</v>
      </c>
      <c r="F1" s="74" t="s">
        <v>54</v>
      </c>
      <c r="G1" s="74" t="s">
        <v>19</v>
      </c>
      <c r="H1" s="74" t="s">
        <v>14</v>
      </c>
      <c r="I1" s="69"/>
      <c r="J1" s="25"/>
      <c r="K1" s="22"/>
      <c r="L1" s="22"/>
      <c r="M1" s="22"/>
      <c r="N1" s="69"/>
      <c r="O1" s="25"/>
      <c r="P1" s="22"/>
      <c r="Q1" s="22"/>
      <c r="R1" s="22"/>
    </row>
    <row r="2" spans="1:18" ht="12.75">
      <c r="A2" s="56">
        <v>1</v>
      </c>
      <c r="B2" s="93" t="str">
        <f>Sheet1!A2&amp;"/"&amp;Sheet1!B2</f>
        <v>1002/2022</v>
      </c>
      <c r="C2" s="93" t="str">
        <f>Sheet1!C2&amp;" "&amp;Sheet1!D2</f>
        <v>Milan Čolović</v>
      </c>
      <c r="D2" s="60"/>
      <c r="E2" s="59">
        <v>5</v>
      </c>
      <c r="F2" s="59"/>
      <c r="G2" s="72">
        <f aca="true" t="shared" si="0" ref="G2:G8">D2+IF(F2,F2,E2)</f>
        <v>5</v>
      </c>
      <c r="H2" s="73" t="str">
        <f aca="true" t="shared" si="1" ref="H2:H8">IF(G2&gt;=90,"A",IF(G2&gt;=80,"B",IF(G2&gt;=70,"C",IF(G2&gt;=60,"D",IF(G2&gt;=50,"E","F")))))</f>
        <v>F</v>
      </c>
      <c r="I2" s="21"/>
      <c r="J2" s="25"/>
      <c r="K2" s="71"/>
      <c r="L2" s="21"/>
      <c r="M2" s="21"/>
      <c r="N2" s="21"/>
      <c r="O2" s="25"/>
      <c r="P2" s="71"/>
      <c r="Q2" s="21"/>
      <c r="R2" s="22"/>
    </row>
    <row r="3" spans="1:18" ht="12.75">
      <c r="A3" s="56">
        <v>2</v>
      </c>
      <c r="B3" s="93" t="str">
        <f>Sheet1!A3&amp;"/"&amp;Sheet1!B3</f>
        <v>1007/2022</v>
      </c>
      <c r="C3" s="93" t="str">
        <f>Sheet1!C3&amp;" "&amp;Sheet1!D3</f>
        <v>Radonja Šoškić</v>
      </c>
      <c r="D3" s="60"/>
      <c r="E3" s="59"/>
      <c r="F3" s="59"/>
      <c r="G3" s="72">
        <f t="shared" si="0"/>
        <v>0</v>
      </c>
      <c r="H3" s="73" t="str">
        <f t="shared" si="1"/>
        <v>F</v>
      </c>
      <c r="I3" s="21"/>
      <c r="J3" s="21"/>
      <c r="K3" s="21"/>
      <c r="L3" s="21"/>
      <c r="M3" s="21"/>
      <c r="N3" s="21"/>
      <c r="O3" s="24"/>
      <c r="P3" s="21"/>
      <c r="Q3" s="22"/>
      <c r="R3" s="22"/>
    </row>
    <row r="4" spans="1:18" ht="12.75">
      <c r="A4" s="56">
        <v>3</v>
      </c>
      <c r="B4" s="93" t="str">
        <f>Sheet1!A4&amp;"/"&amp;Sheet1!B4</f>
        <v>1008/2022</v>
      </c>
      <c r="C4" s="93" t="str">
        <f>Sheet1!C4&amp;" "&amp;Sheet1!D4</f>
        <v>Radisav Brajković</v>
      </c>
      <c r="D4" s="60"/>
      <c r="E4" s="26">
        <v>12</v>
      </c>
      <c r="F4" s="98"/>
      <c r="G4" s="72">
        <f t="shared" si="0"/>
        <v>12</v>
      </c>
      <c r="H4" s="73" t="str">
        <f t="shared" si="1"/>
        <v>F</v>
      </c>
      <c r="I4" s="21"/>
      <c r="J4" s="66"/>
      <c r="K4" s="21"/>
      <c r="L4" s="21"/>
      <c r="M4" s="21"/>
      <c r="N4" s="21"/>
      <c r="O4" s="24"/>
      <c r="P4" s="21"/>
      <c r="Q4" s="22"/>
      <c r="R4" s="22"/>
    </row>
    <row r="5" spans="1:20" ht="15.75">
      <c r="A5" s="56">
        <v>4</v>
      </c>
      <c r="B5" s="93" t="str">
        <f>Sheet1!A5&amp;"/"&amp;Sheet1!B5</f>
        <v>8/2021</v>
      </c>
      <c r="C5" s="93" t="str">
        <f>Sheet1!C5&amp;" "&amp;Sheet1!D5</f>
        <v>Luka Manojlović</v>
      </c>
      <c r="D5" s="60">
        <v>40</v>
      </c>
      <c r="E5" s="59"/>
      <c r="F5" s="59"/>
      <c r="G5" s="72">
        <f t="shared" si="0"/>
        <v>40</v>
      </c>
      <c r="H5" s="73" t="str">
        <f t="shared" si="1"/>
        <v>F</v>
      </c>
      <c r="I5" s="70"/>
      <c r="J5" s="68"/>
      <c r="K5" s="15"/>
      <c r="L5" s="15"/>
      <c r="M5" s="15"/>
      <c r="N5" s="15"/>
      <c r="O5" s="15"/>
      <c r="P5" s="55"/>
      <c r="Q5" s="53"/>
      <c r="R5" s="54"/>
      <c r="S5" s="15"/>
      <c r="T5" s="15"/>
    </row>
    <row r="6" spans="1:20" ht="15.75">
      <c r="A6" s="56">
        <v>5</v>
      </c>
      <c r="B6" s="93" t="str">
        <f>Sheet1!A6&amp;"/"&amp;Sheet1!B6</f>
        <v>9/2021</v>
      </c>
      <c r="C6" s="93" t="str">
        <f>Sheet1!C6&amp;" "&amp;Sheet1!D6</f>
        <v>Bojan Jovanović</v>
      </c>
      <c r="D6" s="60">
        <v>20</v>
      </c>
      <c r="E6" s="59"/>
      <c r="F6" s="59"/>
      <c r="G6" s="72">
        <f t="shared" si="0"/>
        <v>20</v>
      </c>
      <c r="H6" s="73" t="str">
        <f t="shared" si="1"/>
        <v>F</v>
      </c>
      <c r="I6" s="70"/>
      <c r="J6" s="68"/>
      <c r="K6" s="15"/>
      <c r="L6" s="15"/>
      <c r="M6" s="15"/>
      <c r="N6" s="15"/>
      <c r="O6" s="15"/>
      <c r="P6" s="55"/>
      <c r="Q6" s="53"/>
      <c r="R6" s="54"/>
      <c r="S6" s="15"/>
      <c r="T6" s="15"/>
    </row>
    <row r="7" spans="1:20" ht="15.75">
      <c r="A7" s="56">
        <v>6</v>
      </c>
      <c r="B7" s="93" t="str">
        <f>Sheet1!A7&amp;"/"&amp;Sheet1!B7</f>
        <v>11/2021</v>
      </c>
      <c r="C7" s="93" t="str">
        <f>Sheet1!C7&amp;" "&amp;Sheet1!D7</f>
        <v>Božo Tasovac</v>
      </c>
      <c r="D7" s="60">
        <v>60</v>
      </c>
      <c r="E7" s="59"/>
      <c r="F7" s="59"/>
      <c r="G7" s="72">
        <f t="shared" si="0"/>
        <v>60</v>
      </c>
      <c r="H7" s="73" t="str">
        <f t="shared" si="1"/>
        <v>D</v>
      </c>
      <c r="I7" s="15"/>
      <c r="J7" s="67"/>
      <c r="K7" s="15"/>
      <c r="L7" s="15"/>
      <c r="M7" s="15"/>
      <c r="N7" s="15"/>
      <c r="O7" s="15"/>
      <c r="P7" s="55"/>
      <c r="Q7" s="53"/>
      <c r="R7" s="54"/>
      <c r="S7" s="15"/>
      <c r="T7" s="15"/>
    </row>
    <row r="8" spans="1:10" ht="12.75">
      <c r="A8" s="56">
        <v>7</v>
      </c>
      <c r="B8" s="93" t="str">
        <f>Sheet1!A8&amp;"/"&amp;Sheet1!B8</f>
        <v>1022/2021</v>
      </c>
      <c r="C8" s="93" t="str">
        <f>Sheet1!C8&amp;" "&amp;Sheet1!D8</f>
        <v>Boško Kovačević</v>
      </c>
      <c r="D8" s="60">
        <v>55</v>
      </c>
      <c r="E8" s="59"/>
      <c r="F8" s="59"/>
      <c r="G8" s="72">
        <f t="shared" si="0"/>
        <v>55</v>
      </c>
      <c r="H8" s="73" t="str">
        <f t="shared" si="1"/>
        <v>E</v>
      </c>
      <c r="J8" s="23"/>
    </row>
    <row r="9" spans="3:10" ht="12.75">
      <c r="C9" s="1"/>
      <c r="J9" s="23"/>
    </row>
    <row r="10" spans="3:10" ht="12.75">
      <c r="C10" s="1"/>
      <c r="J10" s="23"/>
    </row>
    <row r="11" spans="3:10" ht="12.75">
      <c r="C11" s="1"/>
      <c r="J11" s="23"/>
    </row>
    <row r="12" spans="3:10" ht="12.75">
      <c r="C12" s="1"/>
      <c r="J12" s="23"/>
    </row>
    <row r="13" spans="3:10" ht="12.75">
      <c r="C13" s="1"/>
      <c r="J13" s="23"/>
    </row>
    <row r="14" spans="3:10" ht="12.75">
      <c r="C14" s="1"/>
      <c r="J14" s="23"/>
    </row>
    <row r="15" spans="3:10" ht="12.75">
      <c r="C15" s="1"/>
      <c r="J15" s="23"/>
    </row>
    <row r="16" spans="3:10" ht="12.75">
      <c r="C16" s="1"/>
      <c r="J16" s="23"/>
    </row>
    <row r="17" spans="3:10" ht="12.75">
      <c r="C17" s="1"/>
      <c r="J17" s="23"/>
    </row>
    <row r="18" spans="3:10" ht="12.75">
      <c r="C18" s="1"/>
      <c r="J18" s="23"/>
    </row>
    <row r="19" spans="3:10" ht="12.75">
      <c r="C19" s="1"/>
      <c r="J19" s="23"/>
    </row>
    <row r="20" spans="3:10" ht="12.75">
      <c r="C20" s="1"/>
      <c r="J20" s="23"/>
    </row>
    <row r="21" spans="3:10" ht="12.75">
      <c r="C21" s="1"/>
      <c r="J21" s="23"/>
    </row>
    <row r="22" spans="3:10" ht="12.75">
      <c r="C22" s="1"/>
      <c r="J22" s="23"/>
    </row>
    <row r="23" spans="3:10" ht="12.75">
      <c r="C23" s="1"/>
      <c r="J23" s="23"/>
    </row>
    <row r="24" spans="3:10" ht="12.75">
      <c r="C24" s="1"/>
      <c r="J24" s="23"/>
    </row>
    <row r="25" spans="3:10" ht="12.75">
      <c r="C25" s="1"/>
      <c r="J25" s="23"/>
    </row>
    <row r="26" spans="3:10" ht="12.75">
      <c r="C26" s="1"/>
      <c r="J26" s="23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4" sqref="B14:B1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21.140625" style="13" customWidth="1"/>
    <col min="4" max="4" width="17.7109375" style="13" customWidth="1"/>
    <col min="5" max="5" width="19.57421875" style="13" customWidth="1"/>
    <col min="6" max="6" width="13.57421875" style="13" customWidth="1"/>
    <col min="7" max="7" width="13.28125" style="12" customWidth="1"/>
    <col min="8" max="8" width="6.7109375" style="12" customWidth="1"/>
    <col min="9" max="16384" width="9.140625" style="12" customWidth="1"/>
  </cols>
  <sheetData>
    <row r="1" spans="1:9" ht="18.75" customHeight="1">
      <c r="A1" s="107" t="s">
        <v>1</v>
      </c>
      <c r="B1" s="108"/>
      <c r="C1" s="108"/>
      <c r="D1" s="108"/>
      <c r="E1" s="108"/>
      <c r="F1" s="100"/>
      <c r="G1" s="101"/>
      <c r="H1" s="17"/>
      <c r="I1" s="17"/>
    </row>
    <row r="2" spans="1:9" ht="15">
      <c r="A2" s="27" t="s">
        <v>2</v>
      </c>
      <c r="B2" s="17"/>
      <c r="C2" s="16"/>
      <c r="D2" s="28" t="s">
        <v>3</v>
      </c>
      <c r="E2" s="51" t="s">
        <v>27</v>
      </c>
      <c r="F2" s="79"/>
      <c r="G2" s="29"/>
      <c r="H2" s="17"/>
      <c r="I2" s="17"/>
    </row>
    <row r="3" spans="1:9" ht="15">
      <c r="A3" s="31" t="s">
        <v>57</v>
      </c>
      <c r="B3" s="50"/>
      <c r="C3" s="16"/>
      <c r="D3" s="16"/>
      <c r="E3" s="16"/>
      <c r="F3" s="17"/>
      <c r="G3" s="29"/>
      <c r="H3" s="17"/>
      <c r="I3" s="17"/>
    </row>
    <row r="4" spans="1:9" ht="12.75" customHeight="1" thickBot="1">
      <c r="A4" s="61"/>
      <c r="B4" s="62"/>
      <c r="C4" s="63"/>
      <c r="D4" s="63"/>
      <c r="E4" s="63"/>
      <c r="F4" s="62"/>
      <c r="G4" s="64"/>
      <c r="H4" s="17"/>
      <c r="I4" s="17"/>
    </row>
    <row r="5" spans="1:8" ht="26.25" customHeight="1" thickBot="1">
      <c r="A5" s="30" t="s">
        <v>12</v>
      </c>
      <c r="B5" s="18"/>
      <c r="C5" s="90"/>
      <c r="D5" s="80"/>
      <c r="E5" s="80"/>
      <c r="F5" s="104" t="s">
        <v>11</v>
      </c>
      <c r="G5" s="104" t="s">
        <v>4</v>
      </c>
      <c r="H5" s="17"/>
    </row>
    <row r="6" spans="1:8" ht="13.5" thickBot="1">
      <c r="A6" s="52" t="s">
        <v>5</v>
      </c>
      <c r="B6" s="94" t="s">
        <v>10</v>
      </c>
      <c r="C6" s="95" t="s">
        <v>52</v>
      </c>
      <c r="D6" s="102" t="s">
        <v>55</v>
      </c>
      <c r="E6" s="103"/>
      <c r="F6" s="105"/>
      <c r="G6" s="105"/>
      <c r="H6" s="17"/>
    </row>
    <row r="7" spans="1:8" ht="12.75">
      <c r="A7" s="81"/>
      <c r="B7" s="82"/>
      <c r="C7" s="91"/>
      <c r="D7" s="96" t="s">
        <v>15</v>
      </c>
      <c r="E7" s="97" t="s">
        <v>16</v>
      </c>
      <c r="F7" s="106"/>
      <c r="G7" s="106"/>
      <c r="H7" s="17"/>
    </row>
    <row r="8" spans="1:8" ht="12.75">
      <c r="A8" s="57" t="str">
        <f>IF(ISBLANK(Rezultati!B2),"",Rezultati!B2)</f>
        <v>1002/2022</v>
      </c>
      <c r="B8" s="58" t="str">
        <f>IF(ISBLANK(Rezultati!C2),"",Rezultati!C2)</f>
        <v>Milan Čolović</v>
      </c>
      <c r="C8" s="83">
        <f>IF(ISBLANK(Rezultati!D2),"",Rezultati!D2)</f>
      </c>
      <c r="D8" s="83">
        <f>IF(ISBLANK(Rezultati!E2),"",Rezultati!E2)</f>
        <v>5</v>
      </c>
      <c r="E8" s="83">
        <f>IF(ISBLANK(Rezultati!F2),"",Rezultati!F2)</f>
      </c>
      <c r="F8" s="83">
        <f>IF(ISBLANK(Rezultati!G2),"",Rezultati!G2)</f>
        <v>5</v>
      </c>
      <c r="G8" s="84" t="str">
        <f>IF(Rezultati!G2&lt;50,"F",IF(Rezultati!G2&lt;60,"E",IF(Rezultati!G2&lt;70,"D",IF(Rezultati!G2&lt;80,"C",IF(Rezultati!G2&lt;90,"B","A")))))</f>
        <v>F</v>
      </c>
      <c r="H8" s="17"/>
    </row>
    <row r="9" spans="1:8" ht="12.75">
      <c r="A9" s="57" t="str">
        <f>IF(ISBLANK(Rezultati!B3),"",Rezultati!B3)</f>
        <v>1007/2022</v>
      </c>
      <c r="B9" s="58" t="str">
        <f>IF(ISBLANK(Rezultati!C3),"",Rezultati!C3)</f>
        <v>Radonja Šoškić</v>
      </c>
      <c r="C9" s="83">
        <f>IF(ISBLANK(Rezultati!D3),"",Rezultati!D3)</f>
      </c>
      <c r="D9" s="83">
        <f>IF(ISBLANK(Rezultati!E3),"",Rezultati!E3)</f>
      </c>
      <c r="E9" s="83">
        <f>IF(ISBLANK(Rezultati!F3),"",Rezultati!F3)</f>
      </c>
      <c r="F9" s="83">
        <f>IF(ISBLANK(Rezultati!G3),"",Rezultati!G3)</f>
        <v>0</v>
      </c>
      <c r="G9" s="84" t="str">
        <f>IF(Rezultati!G3&lt;50,"F",IF(Rezultati!G3&lt;60,"E",IF(Rezultati!G3&lt;70,"D",IF(Rezultati!G3&lt;80,"C",IF(Rezultati!G3&lt;90,"B","A")))))</f>
        <v>F</v>
      </c>
      <c r="H9" s="17"/>
    </row>
    <row r="10" spans="1:8" ht="12.75">
      <c r="A10" s="57" t="str">
        <f>IF(ISBLANK(Rezultati!B4),"",Rezultati!B4)</f>
        <v>1008/2022</v>
      </c>
      <c r="B10" s="58" t="str">
        <f>IF(ISBLANK(Rezultati!C4),"",Rezultati!C4)</f>
        <v>Radisav Brajković</v>
      </c>
      <c r="C10" s="83">
        <f>IF(ISBLANK(Rezultati!D4),"",Rezultati!D4)</f>
      </c>
      <c r="D10" s="83">
        <f>IF(ISBLANK(Rezultati!E4),"",Rezultati!E4)</f>
        <v>12</v>
      </c>
      <c r="E10" s="83">
        <f>IF(ISBLANK(Rezultati!F4),"",Rezultati!F4)</f>
      </c>
      <c r="F10" s="83">
        <f>IF(ISBLANK(Rezultati!G4),"",Rezultati!G4)</f>
        <v>12</v>
      </c>
      <c r="G10" s="84" t="str">
        <f>IF(Rezultati!G4&lt;50,"F",IF(Rezultati!G4&lt;60,"E",IF(Rezultati!G4&lt;70,"D",IF(Rezultati!G4&lt;80,"C",IF(Rezultati!G4&lt;90,"B","A")))))</f>
        <v>F</v>
      </c>
      <c r="H10" s="17"/>
    </row>
    <row r="11" spans="1:7" ht="12.75">
      <c r="A11" s="57" t="str">
        <f>IF(ISBLANK(Rezultati!B5),"",Rezultati!B5)</f>
        <v>8/2021</v>
      </c>
      <c r="B11" s="58" t="str">
        <f>IF(ISBLANK(Rezultati!C5),"",Rezultati!C5)</f>
        <v>Luka Manojlović</v>
      </c>
      <c r="C11" s="83">
        <f>IF(ISBLANK(Rezultati!D5),"",Rezultati!D5)</f>
        <v>40</v>
      </c>
      <c r="D11" s="83">
        <f>IF(ISBLANK(Rezultati!E5),"",Rezultati!E5)</f>
      </c>
      <c r="E11" s="83">
        <f>IF(ISBLANK(Rezultati!F5),"",Rezultati!F5)</f>
      </c>
      <c r="F11" s="83">
        <f>IF(ISBLANK(Rezultati!G5),"",Rezultati!G5)</f>
        <v>40</v>
      </c>
      <c r="G11" s="84" t="str">
        <f>IF(Rezultati!G5&lt;50,"F",IF(Rezultati!G5&lt;60,"E",IF(Rezultati!G5&lt;70,"D",IF(Rezultati!G5&lt;80,"C",IF(Rezultati!G5&lt;90,"B","A")))))</f>
        <v>F</v>
      </c>
    </row>
    <row r="12" spans="1:7" ht="12.75">
      <c r="A12" s="57" t="str">
        <f>IF(ISBLANK(Rezultati!B6),"",Rezultati!B6)</f>
        <v>9/2021</v>
      </c>
      <c r="B12" s="58" t="str">
        <f>IF(ISBLANK(Rezultati!C6),"",Rezultati!C6)</f>
        <v>Bojan Jovanović</v>
      </c>
      <c r="C12" s="83">
        <f>IF(ISBLANK(Rezultati!D6),"",Rezultati!D6)</f>
        <v>20</v>
      </c>
      <c r="D12" s="83">
        <f>IF(ISBLANK(Rezultati!E6),"",Rezultati!E6)</f>
      </c>
      <c r="E12" s="83">
        <f>IF(ISBLANK(Rezultati!F6),"",Rezultati!F6)</f>
      </c>
      <c r="F12" s="83">
        <f>IF(ISBLANK(Rezultati!G6),"",Rezultati!G6)</f>
        <v>20</v>
      </c>
      <c r="G12" s="84" t="str">
        <f>IF(Rezultati!G6&lt;50,"F",IF(Rezultati!G6&lt;60,"E",IF(Rezultati!G6&lt;70,"D",IF(Rezultati!G6&lt;80,"C",IF(Rezultati!G6&lt;90,"B","A")))))</f>
        <v>F</v>
      </c>
    </row>
    <row r="13" spans="1:7" ht="12.75">
      <c r="A13" s="57" t="str">
        <f>IF(ISBLANK(Rezultati!B7),"",Rezultati!B7)</f>
        <v>11/2021</v>
      </c>
      <c r="B13" s="58" t="str">
        <f>IF(ISBLANK(Rezultati!C7),"",Rezultati!C7)</f>
        <v>Božo Tasovac</v>
      </c>
      <c r="C13" s="83">
        <f>IF(ISBLANK(Rezultati!D7),"",Rezultati!D7)</f>
        <v>60</v>
      </c>
      <c r="D13" s="83">
        <f>IF(ISBLANK(Rezultati!E7),"",Rezultati!E7)</f>
      </c>
      <c r="E13" s="83">
        <f>IF(ISBLANK(Rezultati!F7),"",Rezultati!F7)</f>
      </c>
      <c r="F13" s="83">
        <f>IF(ISBLANK(Rezultati!G7),"",Rezultati!G7)</f>
        <v>60</v>
      </c>
      <c r="G13" s="84" t="str">
        <f>IF(Rezultati!G7&lt;50,"F",IF(Rezultati!G7&lt;60,"E",IF(Rezultati!G7&lt;70,"D",IF(Rezultati!G7&lt;80,"C",IF(Rezultati!G7&lt;90,"B","A")))))</f>
        <v>D</v>
      </c>
    </row>
    <row r="14" spans="1:7" ht="12.75">
      <c r="A14" s="57" t="str">
        <f>IF(ISBLANK(Rezultati!B8),"",Rezultati!B8)</f>
        <v>1022/2021</v>
      </c>
      <c r="B14" s="58" t="str">
        <f>IF(ISBLANK(Rezultati!C8),"",Rezultati!C8)</f>
        <v>Boško Kovačević</v>
      </c>
      <c r="C14" s="83">
        <f>IF(ISBLANK(Rezultati!D8),"",Rezultati!D8)</f>
        <v>55</v>
      </c>
      <c r="D14" s="83">
        <f>IF(ISBLANK(Rezultati!E8),"",Rezultati!E8)</f>
      </c>
      <c r="E14" s="83">
        <f>IF(ISBLANK(Rezultati!F8),"",Rezultati!F8)</f>
      </c>
      <c r="F14" s="83">
        <f>IF(ISBLANK(Rezultati!G8),"",Rezultati!G8)</f>
        <v>55</v>
      </c>
      <c r="G14" s="84" t="str">
        <f>IF(Rezultati!G8&lt;50,"F",IF(Rezultati!G8&lt;60,"E",IF(Rezultati!G8&lt;70,"D",IF(Rezultati!G8&lt;80,"C",IF(Rezultati!G8&lt;90,"B","A")))))</f>
        <v>E</v>
      </c>
    </row>
    <row r="15" ht="12.75">
      <c r="F15" s="33"/>
    </row>
    <row r="16" spans="5:6" ht="12.75">
      <c r="E16" s="88" t="s">
        <v>20</v>
      </c>
      <c r="F16" s="33"/>
    </row>
    <row r="17" spans="5:6" ht="12.75">
      <c r="E17" s="32"/>
      <c r="F17" s="33"/>
    </row>
    <row r="18" spans="5:7" ht="13.5" thickBot="1">
      <c r="E18" s="34"/>
      <c r="F18" s="35"/>
      <c r="G18" s="62"/>
    </row>
    <row r="19" ht="12.75">
      <c r="F19" s="12"/>
    </row>
    <row r="20" ht="12.75">
      <c r="F20" s="12"/>
    </row>
    <row r="21" ht="12.75">
      <c r="F21" s="12"/>
    </row>
    <row r="22" ht="12.75">
      <c r="F22" s="12"/>
    </row>
    <row r="23" ht="12.75">
      <c r="F23" s="12"/>
    </row>
    <row r="24" ht="12.75">
      <c r="F24" s="12"/>
    </row>
    <row r="25" ht="12.75">
      <c r="F25" s="12"/>
    </row>
    <row r="26" ht="12.75">
      <c r="F26" s="12"/>
    </row>
    <row r="27" ht="12.75">
      <c r="F27" s="12"/>
    </row>
    <row r="28" ht="12.75">
      <c r="F28" s="12"/>
    </row>
    <row r="29" ht="12.75">
      <c r="F29" s="12"/>
    </row>
    <row r="30" ht="12.75">
      <c r="F30" s="12"/>
    </row>
    <row r="31" ht="12.75">
      <c r="F31" s="12"/>
    </row>
    <row r="32" ht="12.75">
      <c r="F32" s="12"/>
    </row>
    <row r="33" ht="12.75">
      <c r="F33" s="12"/>
    </row>
    <row r="34" ht="12.75">
      <c r="F34" s="12"/>
    </row>
    <row r="35" ht="12.75">
      <c r="F35" s="12"/>
    </row>
    <row r="36" ht="12.75">
      <c r="F36" s="12"/>
    </row>
    <row r="37" ht="12.75">
      <c r="F37" s="12"/>
    </row>
    <row r="55" spans="5:6" ht="12.75">
      <c r="E55" s="12"/>
      <c r="F55" s="12"/>
    </row>
    <row r="56" spans="5:6" ht="12.75">
      <c r="E56" s="12"/>
      <c r="F56" s="12"/>
    </row>
    <row r="57" spans="5:6" ht="12.75">
      <c r="E57" s="12"/>
      <c r="F57" s="12"/>
    </row>
    <row r="58" spans="5:6" ht="12.75">
      <c r="E58" s="12"/>
      <c r="F58" s="12"/>
    </row>
    <row r="59" spans="5:6" ht="12.75">
      <c r="E59" s="12"/>
      <c r="F59" s="12"/>
    </row>
  </sheetData>
  <sheetProtection/>
  <mergeCells count="5">
    <mergeCell ref="F1:G1"/>
    <mergeCell ref="D6:E6"/>
    <mergeCell ref="G5:G7"/>
    <mergeCell ref="A1:E1"/>
    <mergeCell ref="F5:F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2.57421875" style="8" customWidth="1"/>
    <col min="2" max="2" width="37.140625" style="11" customWidth="1"/>
    <col min="3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38" t="s">
        <v>6</v>
      </c>
      <c r="B1" s="39"/>
      <c r="C1" s="40"/>
      <c r="D1" s="40"/>
      <c r="E1" s="41"/>
      <c r="F1" s="4"/>
    </row>
    <row r="2" spans="1:5" s="5" customFormat="1" ht="14.25">
      <c r="A2" s="42"/>
      <c r="B2" s="43"/>
      <c r="C2" s="44"/>
      <c r="D2" s="44"/>
      <c r="E2" s="45"/>
    </row>
    <row r="3" spans="1:5" s="5" customFormat="1" ht="15">
      <c r="A3" s="89" t="s">
        <v>30</v>
      </c>
      <c r="B3" s="43"/>
      <c r="C3" s="44"/>
      <c r="D3" s="44"/>
      <c r="E3" s="45"/>
    </row>
    <row r="4" spans="1:5" s="5" customFormat="1" ht="15">
      <c r="A4" s="89" t="s">
        <v>28</v>
      </c>
      <c r="B4" s="43"/>
      <c r="C4" s="44" t="s">
        <v>35</v>
      </c>
      <c r="D4" s="44"/>
      <c r="E4" s="45"/>
    </row>
    <row r="5" spans="1:6" s="5" customFormat="1" ht="15">
      <c r="A5" s="89" t="s">
        <v>22</v>
      </c>
      <c r="B5" s="85" t="s">
        <v>56</v>
      </c>
      <c r="C5" s="44" t="s">
        <v>29</v>
      </c>
      <c r="D5" s="44"/>
      <c r="E5" s="45"/>
      <c r="F5" s="20"/>
    </row>
    <row r="6" spans="1:6" s="5" customFormat="1" ht="15.75" thickBot="1">
      <c r="A6" s="46"/>
      <c r="B6" s="47"/>
      <c r="C6" s="48"/>
      <c r="D6" s="48"/>
      <c r="E6" s="49"/>
      <c r="F6" s="19"/>
    </row>
    <row r="7" spans="1:5" s="6" customFormat="1" ht="12.75" customHeight="1" thickBot="1">
      <c r="A7" s="112" t="s">
        <v>7</v>
      </c>
      <c r="B7" s="115" t="s">
        <v>10</v>
      </c>
      <c r="C7" s="99"/>
      <c r="D7" s="116" t="s">
        <v>21</v>
      </c>
      <c r="E7" s="110" t="s">
        <v>8</v>
      </c>
    </row>
    <row r="8" spans="1:5" s="7" customFormat="1" ht="12.75" customHeight="1">
      <c r="A8" s="113"/>
      <c r="B8" s="113"/>
      <c r="C8" s="110" t="s">
        <v>9</v>
      </c>
      <c r="D8" s="117"/>
      <c r="E8" s="111"/>
    </row>
    <row r="9" spans="1:5" s="7" customFormat="1" ht="13.5" customHeight="1">
      <c r="A9" s="114"/>
      <c r="B9" s="114"/>
      <c r="C9" s="111"/>
      <c r="D9" s="118"/>
      <c r="E9" s="111"/>
    </row>
    <row r="10" spans="1:6" ht="12.75">
      <c r="A10" s="57" t="str">
        <f>IF(ISBLANK(Rezultati!B2),"",Rezultati!B2)</f>
        <v>1002/2022</v>
      </c>
      <c r="B10" s="58" t="str">
        <f>IF(ISBLANK(Rezultati!C2),"",Rezultati!C2)</f>
        <v>Milan Čolović</v>
      </c>
      <c r="C10" s="65">
        <f>IF(Rezultati!F2,Rezultati!F2,Rezultati!E2)</f>
        <v>5</v>
      </c>
      <c r="D10" s="65">
        <f>Rezultati!G2</f>
        <v>5</v>
      </c>
      <c r="E10" s="78" t="str">
        <f>Rezultati!H2</f>
        <v>F</v>
      </c>
      <c r="F10" s="9"/>
    </row>
    <row r="11" spans="1:6" ht="12.75">
      <c r="A11" s="57" t="str">
        <f>IF(ISBLANK(Rezultati!B3),"",Rezultati!B3)</f>
        <v>1007/2022</v>
      </c>
      <c r="B11" s="58" t="str">
        <f>IF(ISBLANK(Rezultati!C3),"",Rezultati!C3)</f>
        <v>Radonja Šoškić</v>
      </c>
      <c r="C11" s="65">
        <f>IF(Rezultati!F3,Rezultati!F3,Rezultati!E3)</f>
        <v>0</v>
      </c>
      <c r="D11" s="65">
        <f>Rezultati!G3</f>
        <v>0</v>
      </c>
      <c r="E11" s="78" t="str">
        <f>Rezultati!H3</f>
        <v>F</v>
      </c>
      <c r="F11" s="9"/>
    </row>
    <row r="12" spans="1:6" ht="12.75">
      <c r="A12" s="57" t="str">
        <f>IF(ISBLANK(Rezultati!B4),"",Rezultati!B4)</f>
        <v>1008/2022</v>
      </c>
      <c r="B12" s="58" t="str">
        <f>IF(ISBLANK(Rezultati!C4),"",Rezultati!C4)</f>
        <v>Radisav Brajković</v>
      </c>
      <c r="C12" s="65">
        <f>IF(Rezultati!F4,Rezultati!F4,Rezultati!E4)</f>
        <v>12</v>
      </c>
      <c r="D12" s="65">
        <f>Rezultati!G4</f>
        <v>12</v>
      </c>
      <c r="E12" s="78" t="str">
        <f>Rezultati!H4</f>
        <v>F</v>
      </c>
      <c r="F12" s="9"/>
    </row>
    <row r="13" spans="1:6" ht="12.75">
      <c r="A13" s="57" t="str">
        <f>IF(ISBLANK(Rezultati!B5),"",Rezultati!B5)</f>
        <v>8/2021</v>
      </c>
      <c r="B13" s="58" t="str">
        <f>IF(ISBLANK(Rezultati!C5),"",Rezultati!C5)</f>
        <v>Luka Manojlović</v>
      </c>
      <c r="C13" s="65">
        <f>IF(Rezultati!F5,Rezultati!F5,Rezultati!E5)</f>
        <v>0</v>
      </c>
      <c r="D13" s="65">
        <f>Rezultati!G5</f>
        <v>40</v>
      </c>
      <c r="E13" s="78" t="str">
        <f>Rezultati!H5</f>
        <v>F</v>
      </c>
      <c r="F13" s="10"/>
    </row>
    <row r="14" spans="1:6" ht="12.75">
      <c r="A14" s="57" t="str">
        <f>IF(ISBLANK(Rezultati!B6),"",Rezultati!B6)</f>
        <v>9/2021</v>
      </c>
      <c r="B14" s="58" t="str">
        <f>IF(ISBLANK(Rezultati!C6),"",Rezultati!C6)</f>
        <v>Bojan Jovanović</v>
      </c>
      <c r="C14" s="65">
        <f>IF(Rezultati!F6,Rezultati!F6,Rezultati!E6)</f>
        <v>0</v>
      </c>
      <c r="D14" s="65">
        <f>Rezultati!G6</f>
        <v>20</v>
      </c>
      <c r="E14" s="78" t="str">
        <f>Rezultati!H6</f>
        <v>F</v>
      </c>
      <c r="F14" s="10"/>
    </row>
    <row r="15" spans="1:5" ht="12.75">
      <c r="A15" s="57" t="str">
        <f>IF(ISBLANK(Rezultati!B7),"",Rezultati!B7)</f>
        <v>11/2021</v>
      </c>
      <c r="B15" s="58" t="str">
        <f>IF(ISBLANK(Rezultati!C7),"",Rezultati!C7)</f>
        <v>Božo Tasovac</v>
      </c>
      <c r="C15" s="65">
        <f>IF(Rezultati!F7,Rezultati!F7,Rezultati!E7)</f>
        <v>0</v>
      </c>
      <c r="D15" s="65">
        <f>Rezultati!G7</f>
        <v>60</v>
      </c>
      <c r="E15" s="78" t="str">
        <f>Rezultati!H7</f>
        <v>D</v>
      </c>
    </row>
    <row r="16" spans="1:6" ht="12.75">
      <c r="A16" s="57" t="str">
        <f>IF(ISBLANK(Rezultati!B8),"",Rezultati!B8)</f>
        <v>1022/2021</v>
      </c>
      <c r="B16" s="58" t="str">
        <f>IF(ISBLANK(Rezultati!C8),"",Rezultati!C8)</f>
        <v>Boško Kovačević</v>
      </c>
      <c r="C16" s="65">
        <f>IF(Rezultati!F8,Rezultati!F8,Rezultati!E8)</f>
        <v>0</v>
      </c>
      <c r="D16" s="65">
        <f>Rezultati!G8</f>
        <v>55</v>
      </c>
      <c r="E16" s="78" t="str">
        <f>Rezultati!H8</f>
        <v>E</v>
      </c>
      <c r="F16" s="10"/>
    </row>
    <row r="17" ht="12.75">
      <c r="F17" s="10"/>
    </row>
    <row r="18" ht="12.75">
      <c r="F18" s="10"/>
    </row>
    <row r="19" spans="3:6" ht="15">
      <c r="C19" s="109" t="s">
        <v>23</v>
      </c>
      <c r="D19" s="109"/>
      <c r="E19" s="109"/>
      <c r="F19" s="10"/>
    </row>
    <row r="20" spans="3:6" ht="14.25">
      <c r="C20" s="37"/>
      <c r="D20" s="37"/>
      <c r="E20" s="36"/>
      <c r="F20" s="10"/>
    </row>
    <row r="21" spans="3:6" ht="15" thickBot="1">
      <c r="C21" s="77"/>
      <c r="D21" s="77"/>
      <c r="E21" s="76"/>
      <c r="F21" s="10"/>
    </row>
    <row r="22" spans="6:9" ht="14.25">
      <c r="F22" s="10"/>
      <c r="I22" s="37"/>
    </row>
    <row r="23" spans="5:6" ht="12.75">
      <c r="E23" s="9"/>
      <c r="F23" s="10"/>
    </row>
    <row r="24" spans="5:6" ht="12.75">
      <c r="E24" s="9"/>
      <c r="F24" s="10"/>
    </row>
    <row r="25" spans="5:6" ht="12.75">
      <c r="E25" s="9"/>
      <c r="F25" s="10"/>
    </row>
    <row r="26" spans="5:6" ht="12.75">
      <c r="E26" s="9"/>
      <c r="F26" s="10"/>
    </row>
    <row r="27" spans="5:6" ht="12.75">
      <c r="E27" s="9"/>
      <c r="F27" s="10"/>
    </row>
    <row r="28" ht="12.75">
      <c r="F28" s="10"/>
    </row>
    <row r="29" ht="12.75">
      <c r="F29" s="10"/>
    </row>
  </sheetData>
  <sheetProtection/>
  <mergeCells count="6">
    <mergeCell ref="C19:E19"/>
    <mergeCell ref="E7:E9"/>
    <mergeCell ref="A7:A9"/>
    <mergeCell ref="B7:B9"/>
    <mergeCell ref="C8:C9"/>
    <mergeCell ref="D7:D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C8" sqref="C8:C10"/>
    </sheetView>
  </sheetViews>
  <sheetFormatPr defaultColWidth="9.140625" defaultRowHeight="12.75"/>
  <cols>
    <col min="4" max="4" width="31.421875" style="0" customWidth="1"/>
  </cols>
  <sheetData>
    <row r="1" spans="1:5" ht="15">
      <c r="A1" s="86" t="s">
        <v>13</v>
      </c>
      <c r="B1" s="86"/>
      <c r="C1" s="86" t="s">
        <v>0</v>
      </c>
      <c r="D1" s="86" t="s">
        <v>17</v>
      </c>
      <c r="E1" s="86" t="s">
        <v>18</v>
      </c>
    </row>
    <row r="2" spans="1:4" ht="12.75">
      <c r="A2" t="s">
        <v>37</v>
      </c>
      <c r="B2" t="s">
        <v>36</v>
      </c>
      <c r="C2" t="s">
        <v>38</v>
      </c>
      <c r="D2" t="s">
        <v>39</v>
      </c>
    </row>
    <row r="3" spans="1:4" ht="12.75">
      <c r="A3" t="s">
        <v>40</v>
      </c>
      <c r="B3" t="s">
        <v>36</v>
      </c>
      <c r="C3" t="s">
        <v>41</v>
      </c>
      <c r="D3" t="s">
        <v>42</v>
      </c>
    </row>
    <row r="4" spans="1:4" ht="12.75">
      <c r="A4" t="s">
        <v>43</v>
      </c>
      <c r="B4" t="s">
        <v>36</v>
      </c>
      <c r="C4" t="s">
        <v>44</v>
      </c>
      <c r="D4" t="s">
        <v>45</v>
      </c>
    </row>
    <row r="5" spans="1:4" ht="12.75">
      <c r="A5" t="s">
        <v>25</v>
      </c>
      <c r="B5" t="s">
        <v>31</v>
      </c>
      <c r="C5" t="s">
        <v>46</v>
      </c>
      <c r="D5" t="s">
        <v>47</v>
      </c>
    </row>
    <row r="6" spans="1:4" ht="12.75">
      <c r="A6" t="s">
        <v>26</v>
      </c>
      <c r="B6" t="s">
        <v>31</v>
      </c>
      <c r="C6" t="s">
        <v>48</v>
      </c>
      <c r="D6" t="s">
        <v>49</v>
      </c>
    </row>
    <row r="7" spans="1:4" ht="12.75">
      <c r="A7" t="s">
        <v>24</v>
      </c>
      <c r="B7" t="s">
        <v>31</v>
      </c>
      <c r="C7" t="s">
        <v>50</v>
      </c>
      <c r="D7" t="s">
        <v>51</v>
      </c>
    </row>
    <row r="8" spans="1:4" ht="12.75">
      <c r="A8" t="s">
        <v>32</v>
      </c>
      <c r="B8" t="s">
        <v>31</v>
      </c>
      <c r="C8" t="s">
        <v>33</v>
      </c>
      <c r="D8" t="s">
        <v>34</v>
      </c>
    </row>
    <row r="9" spans="1:4" ht="15">
      <c r="A9" s="92"/>
      <c r="B9" s="92"/>
      <c r="C9" s="92"/>
      <c r="D9" s="92"/>
    </row>
    <row r="10" spans="1:4" ht="15">
      <c r="A10" s="92"/>
      <c r="B10" s="92"/>
      <c r="C10" s="92"/>
      <c r="D10" s="92"/>
    </row>
    <row r="11" spans="1:4" ht="15">
      <c r="A11" s="92"/>
      <c r="B11" s="92"/>
      <c r="C11" s="92"/>
      <c r="D11" s="92"/>
    </row>
    <row r="12" spans="1:4" ht="15">
      <c r="A12" s="92"/>
      <c r="B12" s="92"/>
      <c r="C12" s="92"/>
      <c r="D12" s="92"/>
    </row>
    <row r="13" spans="1:4" ht="15">
      <c r="A13" s="92"/>
      <c r="B13" s="92"/>
      <c r="C13" s="92"/>
      <c r="D13" s="92"/>
    </row>
    <row r="14" spans="1:4" ht="15">
      <c r="A14" s="92"/>
      <c r="B14" s="92"/>
      <c r="C14" s="92"/>
      <c r="D14" s="92"/>
    </row>
    <row r="15" spans="1:4" ht="15">
      <c r="A15" s="92"/>
      <c r="B15" s="92"/>
      <c r="C15" s="92"/>
      <c r="D15" s="92"/>
    </row>
    <row r="16" spans="1:4" ht="15">
      <c r="A16" s="92"/>
      <c r="B16" s="92"/>
      <c r="C16" s="92"/>
      <c r="D16" s="92"/>
    </row>
    <row r="17" spans="1:2" ht="12.75">
      <c r="A17" s="87"/>
      <c r="B17" s="87"/>
    </row>
    <row r="18" spans="1:2" ht="12.75">
      <c r="A18" s="87"/>
      <c r="B18" s="87"/>
    </row>
    <row r="19" spans="1:2" ht="12.75">
      <c r="A19" s="87"/>
      <c r="B19" s="87"/>
    </row>
    <row r="20" spans="1:2" ht="12.75">
      <c r="A20" s="87"/>
      <c r="B20" s="87"/>
    </row>
    <row r="21" spans="1:2" ht="12.75">
      <c r="A21" s="87"/>
      <c r="B21" s="87"/>
    </row>
    <row r="22" spans="1:2" ht="12.75">
      <c r="A22" s="87"/>
      <c r="B22" s="87"/>
    </row>
    <row r="23" spans="1:2" ht="12.75">
      <c r="A23" s="87"/>
      <c r="B23" s="87"/>
    </row>
    <row r="24" spans="1:2" ht="12.75">
      <c r="A24" s="87"/>
      <c r="B24" s="87"/>
    </row>
    <row r="25" spans="1:2" ht="12.75">
      <c r="A25" s="87"/>
      <c r="B25" s="87"/>
    </row>
    <row r="26" spans="1:2" ht="12.75">
      <c r="A26" s="87"/>
      <c r="B26" s="87"/>
    </row>
    <row r="27" spans="1:2" ht="12.75">
      <c r="A27" s="87"/>
      <c r="B27" s="87"/>
    </row>
    <row r="28" spans="1:2" ht="12.75">
      <c r="A28" s="87"/>
      <c r="B28" s="87"/>
    </row>
    <row r="29" spans="1:2" ht="12.75">
      <c r="A29" s="87"/>
      <c r="B29" s="87"/>
    </row>
    <row r="30" spans="1:2" ht="12.75">
      <c r="A30" s="87"/>
      <c r="B30" s="87"/>
    </row>
    <row r="31" spans="1:2" ht="12.75">
      <c r="A31" s="87"/>
      <c r="B31" s="87"/>
    </row>
    <row r="32" spans="1:2" ht="12.75">
      <c r="A32" s="87"/>
      <c r="B32" s="87"/>
    </row>
    <row r="33" spans="1:2" ht="12.75">
      <c r="A33" s="87"/>
      <c r="B33" s="87"/>
    </row>
    <row r="34" spans="1:2" ht="12.75">
      <c r="A34" s="87"/>
      <c r="B34" s="87"/>
    </row>
    <row r="35" spans="1:2" ht="12.75">
      <c r="A35" s="87"/>
      <c r="B35" s="87"/>
    </row>
    <row r="36" spans="1:2" ht="12.75">
      <c r="A36" s="87"/>
      <c r="B36" s="87"/>
    </row>
    <row r="37" spans="1:2" ht="12.75">
      <c r="A37" s="87"/>
      <c r="B37" s="87"/>
    </row>
    <row r="38" spans="1:2" ht="12.75">
      <c r="A38" s="87"/>
      <c r="B38" s="87"/>
    </row>
    <row r="39" spans="1:2" ht="12.75">
      <c r="A39" s="87"/>
      <c r="B39" s="87"/>
    </row>
    <row r="40" spans="1:2" ht="12.75">
      <c r="A40" s="87"/>
      <c r="B40" s="87"/>
    </row>
    <row r="41" spans="1:2" ht="12.75">
      <c r="A41" s="87"/>
      <c r="B41" s="87"/>
    </row>
    <row r="42" spans="1:2" ht="12.75">
      <c r="A42" s="87"/>
      <c r="B42" s="87"/>
    </row>
    <row r="43" spans="1:2" ht="12.75">
      <c r="A43" s="87"/>
      <c r="B43" s="87"/>
    </row>
    <row r="44" spans="1:2" ht="12.75">
      <c r="A44" s="87"/>
      <c r="B44" s="87"/>
    </row>
    <row r="45" spans="1:2" ht="12.75">
      <c r="A45" s="87"/>
      <c r="B45" s="87"/>
    </row>
    <row r="46" spans="1:2" ht="12.75">
      <c r="A46" s="87"/>
      <c r="B46" s="87"/>
    </row>
    <row r="47" spans="1:2" ht="12.75">
      <c r="A47" s="87"/>
      <c r="B47" s="87"/>
    </row>
    <row r="48" spans="1:2" ht="12.75">
      <c r="A48" s="87"/>
      <c r="B48" s="87"/>
    </row>
    <row r="49" spans="1:2" ht="12.75">
      <c r="A49" s="87"/>
      <c r="B49" s="87"/>
    </row>
    <row r="50" spans="1:2" ht="12.75">
      <c r="A50" s="87"/>
      <c r="B50" s="87"/>
    </row>
    <row r="51" spans="1:2" ht="12.75">
      <c r="A51" s="87"/>
      <c r="B51" s="87"/>
    </row>
    <row r="52" spans="1:2" ht="12.75">
      <c r="A52" s="87"/>
      <c r="B52" s="87"/>
    </row>
    <row r="53" spans="1:2" ht="12.75">
      <c r="A53" s="87"/>
      <c r="B53" s="87"/>
    </row>
    <row r="54" spans="1:2" ht="12.75">
      <c r="A54" s="87"/>
      <c r="B54" s="87"/>
    </row>
    <row r="55" spans="1:2" ht="12.75">
      <c r="A55" s="87"/>
      <c r="B55" s="87"/>
    </row>
    <row r="56" spans="1:2" ht="12.75">
      <c r="A56" s="87"/>
      <c r="B56" s="87"/>
    </row>
    <row r="57" spans="1:2" ht="12.75">
      <c r="A57" s="87"/>
      <c r="B57" s="87"/>
    </row>
    <row r="58" spans="1:2" ht="12.75">
      <c r="A58" s="87"/>
      <c r="B58" s="87"/>
    </row>
    <row r="59" spans="1:2" ht="12.75">
      <c r="A59" s="87"/>
      <c r="B59" s="87"/>
    </row>
    <row r="60" spans="1:2" ht="12.75">
      <c r="A60" s="87"/>
      <c r="B60" s="87"/>
    </row>
    <row r="61" spans="1:2" ht="12.75">
      <c r="A61" s="87"/>
      <c r="B61" s="87"/>
    </row>
    <row r="62" spans="1:2" ht="12.75">
      <c r="A62" s="87"/>
      <c r="B62" s="87"/>
    </row>
    <row r="63" spans="1:2" ht="12.75">
      <c r="A63" s="87"/>
      <c r="B63" s="87"/>
    </row>
    <row r="64" spans="1:2" ht="12.75">
      <c r="A64" s="87"/>
      <c r="B64" s="87"/>
    </row>
    <row r="65" spans="1:2" ht="12.75">
      <c r="A65" s="87"/>
      <c r="B65" s="87"/>
    </row>
    <row r="66" spans="1:2" ht="12.75">
      <c r="A66" s="87"/>
      <c r="B66" s="87"/>
    </row>
    <row r="67" spans="1:2" ht="12.75">
      <c r="A67" s="87"/>
      <c r="B67" s="87"/>
    </row>
    <row r="68" spans="1:5" ht="12.75">
      <c r="A68" s="87"/>
      <c r="B68" s="87"/>
      <c r="C68" s="87"/>
      <c r="D68" s="87"/>
      <c r="E68" s="87"/>
    </row>
    <row r="69" spans="1:5" ht="12.75">
      <c r="A69" s="87"/>
      <c r="B69" s="87"/>
      <c r="C69" s="87"/>
      <c r="D69" s="87"/>
      <c r="E69" s="87"/>
    </row>
    <row r="70" spans="1:5" ht="12.75">
      <c r="A70" s="87"/>
      <c r="B70" s="87"/>
      <c r="C70" s="87"/>
      <c r="D70" s="87"/>
      <c r="E70" s="8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2021-02-09T20:05:01Z</cp:lastPrinted>
  <dcterms:created xsi:type="dcterms:W3CDTF">2009-11-01T12:11:22Z</dcterms:created>
  <dcterms:modified xsi:type="dcterms:W3CDTF">2023-09-18T09:03:02Z</dcterms:modified>
  <cp:category/>
  <cp:version/>
  <cp:contentType/>
  <cp:contentStatus/>
</cp:coreProperties>
</file>