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7" windowWidth="10248" windowHeight="8856" firstSheet="1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'Spisak'!$A$1:$X$8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<sst xmlns="http://schemas.openxmlformats.org/spreadsheetml/2006/main" count="149" uniqueCount="114">
  <si>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</si>
  <si>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</si>
  <si>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</si>
  <si>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</si>
  <si>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</si>
  <si>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</si>
  <si>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</si>
  <si>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</si>
  <si>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</si>
  <si>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</si>
  <si>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</si>
  <si>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</si>
  <si>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</si>
  <si>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</si>
  <si>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</si>
  <si>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</si>
  <si>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</si>
  <si>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</si>
  <si>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</si>
  <si>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</si>
  <si>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</si>
  <si>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</si>
  <si>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</si>
  <si>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</si>
  <si>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</si>
  <si>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</si>
  <si>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</si>
  <si>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</si>
  <si>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</si>
  <si>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</si>
  <si>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</si>
  <si>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</si>
  <si>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</si>
  <si>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</si>
  <si>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</si>
  <si>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</si>
  <si>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</si>
  <si>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</si>
  <si>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</si>
  <si>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</si>
  <si>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</si>
  <si>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</si>
  <si>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</si>
  <si>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</si>
  <si>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</si>
  <si>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</si>
  <si>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</si>
  <si>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</si>
  <si>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</si>
  <si>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</si>
  <si>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</si>
  <si>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</si>
  <si>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</si>
  <si>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</si>
  <si>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</si>
  <si>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</si>
  <si>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</si>
  <si>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</si>
  <si>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</si>
  <si>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</si>
  <si>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</si>
  <si>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</si>
  <si>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</si>
  <si>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</si>
  <si>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</si>
  <si>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</si>
  <si>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</si>
  <si>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</si>
  <si>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</si>
  <si>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</si>
  <si>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</si>
  <si>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</si>
  <si>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</si>
  <si>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</si>
  <si>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</si>
  <si>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</si>
  <si>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</si>
  <si>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</si>
  <si>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23</t>
  </si>
  <si>
    <t>51</t>
  </si>
  <si>
    <t>71</t>
  </si>
  <si>
    <t>2013</t>
  </si>
  <si>
    <t>16</t>
  </si>
  <si>
    <t>2012</t>
  </si>
  <si>
    <t>24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</si>
  <si>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</si>
  <si>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</si>
  <si>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</si>
  <si>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</si>
  <si>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</si>
  <si>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</si>
  <si>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</si>
  <si>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</si>
  <si>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</si>
  <si>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</si>
  <si>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</si>
  <si>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</si>
  <si>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</si>
  <si>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Komplet završni ispit</t>
  </si>
  <si>
    <t>Prof.dr Gojko Joksimovic</t>
  </si>
  <si>
    <t>Na zavrsnom ispitu</t>
  </si>
  <si>
    <t>______________________________</t>
  </si>
  <si>
    <t>OBRAZAC ZA ZAKLJUČNE OCJENE, studijske 2017/2018. ljetnji semestar</t>
  </si>
  <si>
    <t>OBRAZAC za evidenciju osvojenih poena na predmetu i predlog ocjene, studijske 2018/2019. ljetnji semestar</t>
  </si>
  <si>
    <t>2016</t>
  </si>
  <si>
    <t>29</t>
  </si>
  <si>
    <t>1</t>
  </si>
  <si>
    <t>Jovan Radović</t>
  </si>
  <si>
    <t>Pavle Novaković</t>
  </si>
  <si>
    <t>Marko Vuksanović</t>
  </si>
  <si>
    <t>Nikola Radanović</t>
  </si>
  <si>
    <t>Veljko Vukadinović</t>
  </si>
  <si>
    <t>Nikola Špadijer</t>
  </si>
  <si>
    <t>Mitar Andrijašević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</si>
</sst>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dd/mm/yy"/>
    <numFmt numFmtId="191" formatCode="0.0;;"/>
    <numFmt numFmtId="192" formatCode="0.0;\-0;0"/>
    <numFmt numFmtId="193" formatCode="0.0%"/>
    <numFmt numFmtId="194" formatCode="0.0;0;"/>
    <numFmt numFmtId="195" formatCode="0.0"/>
    <numFmt numFmtId="196" formatCode="mm/dd/yy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5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5" fontId="0" fillId="0" borderId="18" xfId="0" applyNumberFormat="1" applyFont="1" applyFill="1" applyBorder="1" applyAlignment="1" applyProtection="1">
      <alignment horizontal="right"/>
      <protection locked="0"/>
    </xf>
    <xf numFmtId="195" fontId="0" fillId="0" borderId="18" xfId="0" applyNumberFormat="1" applyFont="1" applyFill="1" applyBorder="1" applyAlignment="1" applyProtection="1">
      <alignment/>
      <protection locked="0"/>
    </xf>
    <xf numFmtId="195" fontId="0" fillId="0" borderId="18" xfId="0" applyNumberFormat="1" applyFont="1" applyFill="1" applyBorder="1" applyAlignment="1" applyProtection="1">
      <alignment/>
      <protection locked="0"/>
    </xf>
    <xf numFmtId="195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5" fontId="0" fillId="0" borderId="18" xfId="0" applyNumberFormat="1" applyFont="1" applyFill="1" applyBorder="1" applyAlignment="1" applyProtection="1">
      <alignment vertical="center"/>
      <protection locked="0"/>
    </xf>
    <xf numFmtId="195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5" fontId="0" fillId="0" borderId="26" xfId="0" applyNumberFormat="1" applyFont="1" applyFill="1" applyBorder="1" applyAlignment="1" applyProtection="1">
      <alignment horizontal="center"/>
      <protection locked="0"/>
    </xf>
    <xf numFmtId="192" fontId="0" fillId="0" borderId="26" xfId="0" applyNumberFormat="1" applyFont="1" applyFill="1" applyBorder="1" applyAlignment="1" applyProtection="1">
      <alignment horizontal="center"/>
      <protection locked="0"/>
    </xf>
    <xf numFmtId="195" fontId="0" fillId="0" borderId="26" xfId="0" applyNumberFormat="1" applyFont="1" applyFill="1" applyBorder="1" applyAlignment="1" applyProtection="1">
      <alignment/>
      <protection locked="0"/>
    </xf>
    <xf numFmtId="195" fontId="0" fillId="0" borderId="26" xfId="0" applyNumberFormat="1" applyFont="1" applyFill="1" applyBorder="1" applyAlignment="1" applyProtection="1">
      <alignment/>
      <protection locked="0"/>
    </xf>
    <xf numFmtId="191" fontId="0" fillId="0" borderId="26" xfId="0" applyNumberFormat="1" applyFont="1" applyFill="1" applyBorder="1" applyAlignment="1" applyProtection="1">
      <alignment horizontal="right"/>
      <protection locked="0"/>
    </xf>
    <xf numFmtId="191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2" fontId="0" fillId="0" borderId="0" xfId="0" applyNumberFormat="1" applyFont="1" applyFill="1" applyBorder="1" applyAlignment="1" applyProtection="1">
      <alignment horizontal="right"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191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2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2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2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2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40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325"/>
          <c:w val="0.942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Spisak!$V$15:$V$20</c:f>
              <c:strCache/>
            </c:strRef>
          </c:cat>
          <c:val>
            <c:numRef>
              <c:f>Spisak!$W$15:$W$20</c:f>
              <c:numCache/>
            </c:numRef>
          </c:val>
        </c:ser>
        <c:axId val="50356165"/>
        <c:axId val="50552302"/>
      </c:barChart>
      <c:cat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5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2317535"/>
        <c:axId val="1095768"/>
      </c:barChart>
      <c:cat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768"/>
        <c:crosses val="autoZero"/>
        <c:auto val="1"/>
        <c:lblOffset val="100"/>
        <c:tickLblSkip val="1"/>
        <c:noMultiLvlLbl val="0"/>
      </c:catAx>
      <c:valAx>
        <c:axId val="1095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9861913"/>
        <c:axId val="21648354"/>
      </c:barChart>
      <c:catAx>
        <c:axId val="986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354"/>
        <c:crosses val="autoZero"/>
        <c:auto val="1"/>
        <c:lblOffset val="100"/>
        <c:tickLblSkip val="1"/>
        <c:noMultiLvlLbl val="0"/>
      </c:catAx>
      <c:valAx>
        <c:axId val="216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20</xdr:col>
      <xdr:colOff>0</xdr:colOff>
      <xdr:row>28</xdr:row>
      <xdr:rowOff>0</xdr:rowOff>
    </xdr:to>
    <xdr:graphicFrame>
      <xdr:nvGraphicFramePr>
        <xdr:cNvPr id="1" name="Chart 142"/>
        <xdr:cNvGraphicFramePr/>
      </xdr:nvGraphicFramePr>
      <xdr:xfrm>
        <a:off x="514350" y="2143125"/>
        <a:ext cx="7067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1950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7675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7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9" sqref="J9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83" t="s">
        <v>50</v>
      </c>
      <c r="B1" s="84" t="s">
        <v>5</v>
      </c>
      <c r="C1" s="82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0" t="s">
        <v>64</v>
      </c>
      <c r="K1" s="110" t="s">
        <v>25</v>
      </c>
      <c r="L1" s="110" t="s">
        <v>75</v>
      </c>
      <c r="M1" s="110" t="s">
        <v>92</v>
      </c>
      <c r="N1" s="112" t="s">
        <v>65</v>
      </c>
      <c r="O1" s="112" t="s">
        <v>26</v>
      </c>
      <c r="P1" s="112" t="s">
        <v>76</v>
      </c>
      <c r="Q1" s="113" t="s">
        <v>93</v>
      </c>
      <c r="R1" s="115" t="s">
        <v>0</v>
      </c>
      <c r="S1" s="117" t="s">
        <v>1</v>
      </c>
      <c r="T1" s="67" t="s">
        <v>2</v>
      </c>
      <c r="U1" s="68" t="s">
        <v>94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16/16</v>
      </c>
      <c r="B2" t="s">
        <v>82</v>
      </c>
      <c r="C2" t="s">
        <v>104</v>
      </c>
      <c r="D2" s="101" t="s">
        <v>107</v>
      </c>
      <c r="E2" s="101"/>
      <c r="F2" s="72"/>
      <c r="G2" s="73"/>
      <c r="H2" s="73"/>
      <c r="I2" s="73"/>
      <c r="J2" s="111"/>
      <c r="K2" s="111">
        <v>29</v>
      </c>
      <c r="L2" s="111"/>
      <c r="M2" s="111"/>
      <c r="N2" s="114"/>
      <c r="O2" s="114"/>
      <c r="P2" s="114"/>
      <c r="Q2" s="114"/>
      <c r="R2" s="116">
        <f>MAX(J2,K2,L2,M2)</f>
        <v>29</v>
      </c>
      <c r="S2" s="118">
        <f>MAX(N2,O2,P2,Q2)</f>
        <v>0</v>
      </c>
      <c r="T2" s="74"/>
      <c r="U2" s="75"/>
      <c r="V2" s="76">
        <f>R2+S2</f>
        <v>29</v>
      </c>
      <c r="W2" s="77">
        <f>IF(ISNUMBER(T2),T2,R2+S2)</f>
        <v>29</v>
      </c>
      <c r="X2" s="78" t="str">
        <f>IF(W2&gt;89.9,"A",IF(W2&gt;79.9,"B",IF(W2&gt;69.9,"C",IF(W2&gt;59.9,"D",IF(W2&gt;49.9,"E","F")))))</f>
        <v>F</v>
      </c>
      <c r="Y2" s="119"/>
      <c r="Z2" s="91"/>
    </row>
    <row r="3" spans="1:26" s="21" customFormat="1" ht="12.75">
      <c r="A3" s="71" t="str">
        <f aca="true" t="shared" si="0" ref="A3:A8">B3&amp;"/"&amp;RIGHT(C3,2)</f>
        <v>23/16</v>
      </c>
      <c r="B3" t="s">
        <v>78</v>
      </c>
      <c r="C3" t="s">
        <v>104</v>
      </c>
      <c r="D3" s="101" t="s">
        <v>108</v>
      </c>
      <c r="E3" s="101"/>
      <c r="F3" s="72"/>
      <c r="G3" s="73"/>
      <c r="H3" s="73"/>
      <c r="I3" s="73"/>
      <c r="J3" s="111">
        <v>29</v>
      </c>
      <c r="K3" s="111"/>
      <c r="L3" s="111"/>
      <c r="M3" s="111"/>
      <c r="N3" s="114"/>
      <c r="O3" s="114"/>
      <c r="P3" s="114"/>
      <c r="Q3" s="114"/>
      <c r="R3" s="116">
        <f aca="true" t="shared" si="1" ref="R3:R8">MAX(J3,K3,L3,M3)</f>
        <v>29</v>
      </c>
      <c r="S3" s="118">
        <f aca="true" t="shared" si="2" ref="S3:S8">MAX(N3,O3,P3,Q3)</f>
        <v>0</v>
      </c>
      <c r="T3" s="74"/>
      <c r="U3" s="75"/>
      <c r="V3" s="76">
        <f aca="true" t="shared" si="3" ref="V3:V8">R3+S3</f>
        <v>29</v>
      </c>
      <c r="W3" s="77">
        <f aca="true" t="shared" si="4" ref="W3:W8">IF(ISNUMBER(T3),T3,R3+S3)</f>
        <v>29</v>
      </c>
      <c r="X3" s="78" t="str">
        <f aca="true" t="shared" si="5" ref="X3:X8">IF(W3&gt;89.9,"A",IF(W3&gt;79.9,"B",IF(W3&gt;69.9,"C",IF(W3&gt;59.9,"D",IF(W3&gt;49.9,"E","F")))))</f>
        <v>F</v>
      </c>
      <c r="Y3" s="119"/>
      <c r="Z3" s="91"/>
    </row>
    <row r="4" spans="1:26" s="21" customFormat="1" ht="12.75">
      <c r="A4" s="71" t="str">
        <f t="shared" si="0"/>
        <v>29/16</v>
      </c>
      <c r="B4" t="s">
        <v>105</v>
      </c>
      <c r="C4" t="s">
        <v>104</v>
      </c>
      <c r="D4" s="101" t="s">
        <v>109</v>
      </c>
      <c r="E4" s="101"/>
      <c r="F4" s="72"/>
      <c r="G4" s="73"/>
      <c r="H4" s="73"/>
      <c r="I4" s="73"/>
      <c r="J4" s="111">
        <v>23</v>
      </c>
      <c r="K4" s="111"/>
      <c r="L4" s="111"/>
      <c r="M4" s="111"/>
      <c r="N4" s="114"/>
      <c r="O4" s="114"/>
      <c r="P4" s="114"/>
      <c r="Q4" s="114"/>
      <c r="R4" s="116">
        <f t="shared" si="1"/>
        <v>23</v>
      </c>
      <c r="S4" s="118">
        <f t="shared" si="2"/>
        <v>0</v>
      </c>
      <c r="T4" s="74"/>
      <c r="U4" s="75"/>
      <c r="V4" s="76">
        <f t="shared" si="3"/>
        <v>23</v>
      </c>
      <c r="W4" s="77">
        <f t="shared" si="4"/>
        <v>23</v>
      </c>
      <c r="X4" s="78" t="str">
        <f t="shared" si="5"/>
        <v>F</v>
      </c>
      <c r="Y4" s="119"/>
      <c r="Z4" s="91"/>
    </row>
    <row r="5" spans="1:26" s="21" customFormat="1" ht="12.75">
      <c r="A5" s="71" t="str">
        <f t="shared" si="0"/>
        <v>51/16</v>
      </c>
      <c r="B5" t="s">
        <v>79</v>
      </c>
      <c r="C5" t="s">
        <v>104</v>
      </c>
      <c r="D5" s="101" t="s">
        <v>110</v>
      </c>
      <c r="E5" s="101"/>
      <c r="F5" s="72"/>
      <c r="G5" s="73"/>
      <c r="H5" s="73"/>
      <c r="I5" s="73"/>
      <c r="J5" s="111">
        <v>12</v>
      </c>
      <c r="K5" s="111">
        <v>27</v>
      </c>
      <c r="L5" s="111"/>
      <c r="M5" s="111"/>
      <c r="N5" s="114"/>
      <c r="O5" s="114"/>
      <c r="P5" s="114"/>
      <c r="Q5" s="114"/>
      <c r="R5" s="116">
        <f t="shared" si="1"/>
        <v>27</v>
      </c>
      <c r="S5" s="118">
        <f t="shared" si="2"/>
        <v>0</v>
      </c>
      <c r="T5" s="74"/>
      <c r="U5" s="75"/>
      <c r="V5" s="76">
        <f t="shared" si="3"/>
        <v>27</v>
      </c>
      <c r="W5" s="77">
        <f t="shared" si="4"/>
        <v>27</v>
      </c>
      <c r="X5" s="78" t="str">
        <f t="shared" si="5"/>
        <v>F</v>
      </c>
      <c r="Y5" s="119"/>
      <c r="Z5" s="91"/>
    </row>
    <row r="6" spans="1:26" s="21" customFormat="1" ht="12.75">
      <c r="A6" s="71" t="str">
        <f t="shared" si="0"/>
        <v>71/16</v>
      </c>
      <c r="B6" t="s">
        <v>80</v>
      </c>
      <c r="C6" t="s">
        <v>104</v>
      </c>
      <c r="D6" s="101" t="s">
        <v>111</v>
      </c>
      <c r="E6" s="101"/>
      <c r="F6" s="72"/>
      <c r="G6" s="73"/>
      <c r="H6" s="73"/>
      <c r="I6" s="73"/>
      <c r="J6" s="111">
        <v>29</v>
      </c>
      <c r="K6" s="111"/>
      <c r="L6" s="111"/>
      <c r="M6" s="111"/>
      <c r="N6" s="114"/>
      <c r="O6" s="114"/>
      <c r="P6" s="114"/>
      <c r="Q6" s="114"/>
      <c r="R6" s="116">
        <f t="shared" si="1"/>
        <v>29</v>
      </c>
      <c r="S6" s="118">
        <f t="shared" si="2"/>
        <v>0</v>
      </c>
      <c r="T6" s="74"/>
      <c r="U6" s="75"/>
      <c r="V6" s="76">
        <f t="shared" si="3"/>
        <v>29</v>
      </c>
      <c r="W6" s="77">
        <f t="shared" si="4"/>
        <v>29</v>
      </c>
      <c r="X6" s="78" t="str">
        <f t="shared" si="5"/>
        <v>F</v>
      </c>
      <c r="Y6" s="119"/>
      <c r="Z6" s="91"/>
    </row>
    <row r="7" spans="1:26" s="21" customFormat="1" ht="12.75">
      <c r="A7" s="71" t="str">
        <f t="shared" si="0"/>
        <v>24/13</v>
      </c>
      <c r="B7" t="s">
        <v>84</v>
      </c>
      <c r="C7" t="s">
        <v>81</v>
      </c>
      <c r="D7" s="101" t="s">
        <v>112</v>
      </c>
      <c r="E7" s="101"/>
      <c r="F7" s="72"/>
      <c r="G7" s="73"/>
      <c r="H7" s="73"/>
      <c r="I7" s="73"/>
      <c r="J7" s="111"/>
      <c r="K7" s="111"/>
      <c r="L7" s="111"/>
      <c r="M7" s="111"/>
      <c r="N7" s="114"/>
      <c r="O7" s="114"/>
      <c r="P7" s="114"/>
      <c r="Q7" s="114"/>
      <c r="R7" s="116">
        <f t="shared" si="1"/>
        <v>0</v>
      </c>
      <c r="S7" s="118">
        <f t="shared" si="2"/>
        <v>0</v>
      </c>
      <c r="T7" s="74"/>
      <c r="U7" s="75"/>
      <c r="V7" s="76">
        <f t="shared" si="3"/>
        <v>0</v>
      </c>
      <c r="W7" s="77">
        <f t="shared" si="4"/>
        <v>0</v>
      </c>
      <c r="X7" s="78" t="str">
        <f t="shared" si="5"/>
        <v>F</v>
      </c>
      <c r="Y7" s="119"/>
      <c r="Z7" s="91"/>
    </row>
    <row r="8" spans="1:26" s="21" customFormat="1" ht="12.75">
      <c r="A8" s="71" t="str">
        <f t="shared" si="0"/>
        <v>1/12</v>
      </c>
      <c r="B8" t="s">
        <v>106</v>
      </c>
      <c r="C8" t="s">
        <v>83</v>
      </c>
      <c r="D8" s="101" t="s">
        <v>113</v>
      </c>
      <c r="E8" s="101"/>
      <c r="F8" s="72"/>
      <c r="G8" s="73"/>
      <c r="H8" s="73"/>
      <c r="I8" s="73"/>
      <c r="J8" s="111"/>
      <c r="K8" s="111"/>
      <c r="L8" s="111"/>
      <c r="M8" s="111"/>
      <c r="N8" s="114"/>
      <c r="O8" s="114"/>
      <c r="P8" s="114"/>
      <c r="Q8" s="114"/>
      <c r="R8" s="116">
        <f t="shared" si="1"/>
        <v>0</v>
      </c>
      <c r="S8" s="118">
        <f t="shared" si="2"/>
        <v>0</v>
      </c>
      <c r="T8" s="74"/>
      <c r="U8" s="75"/>
      <c r="V8" s="76">
        <f t="shared" si="3"/>
        <v>0</v>
      </c>
      <c r="W8" s="77">
        <f t="shared" si="4"/>
        <v>0</v>
      </c>
      <c r="X8" s="78" t="str">
        <f t="shared" si="5"/>
        <v>F</v>
      </c>
      <c r="Y8" s="119"/>
      <c r="Z8" s="91"/>
    </row>
    <row r="9" ht="12.75"/>
    <row r="10" ht="13.5" thickBot="1"/>
    <row r="11" spans="1:24" ht="13.5" thickBot="1">
      <c r="A11" s="122"/>
      <c r="B11" s="8"/>
      <c r="C11" s="8"/>
      <c r="D11" s="23"/>
      <c r="E11" s="30"/>
      <c r="F11" s="30"/>
      <c r="G11" s="30"/>
      <c r="H11" s="30"/>
      <c r="I11" s="30"/>
      <c r="J11" s="30">
        <f aca="true" t="shared" si="6" ref="J11:Q11">COUNT(J2:J8)</f>
        <v>4</v>
      </c>
      <c r="K11" s="30">
        <f t="shared" si="6"/>
        <v>2</v>
      </c>
      <c r="L11" s="30">
        <f t="shared" si="6"/>
        <v>0</v>
      </c>
      <c r="M11" s="30">
        <f t="shared" si="6"/>
        <v>0</v>
      </c>
      <c r="N11" s="30">
        <f t="shared" si="6"/>
        <v>0</v>
      </c>
      <c r="O11" s="30">
        <f t="shared" si="6"/>
        <v>0</v>
      </c>
      <c r="P11" s="30">
        <f t="shared" si="6"/>
        <v>0</v>
      </c>
      <c r="Q11" s="123">
        <f t="shared" si="6"/>
        <v>0</v>
      </c>
      <c r="R11" s="85"/>
      <c r="S11" s="85"/>
      <c r="T11" s="86"/>
      <c r="U11" s="87"/>
      <c r="V11" s="88"/>
      <c r="W11" s="89"/>
      <c r="X11" s="90"/>
    </row>
    <row r="12" spans="1:19" ht="13.5" thickBot="1">
      <c r="A12" s="124"/>
      <c r="B12" s="125"/>
      <c r="C12" s="126">
        <v>7</v>
      </c>
      <c r="D12" s="127"/>
      <c r="E12" s="128"/>
      <c r="F12" s="128"/>
      <c r="G12" s="128"/>
      <c r="H12" s="128"/>
      <c r="I12" s="128"/>
      <c r="J12" s="128">
        <f>J11/$C12</f>
        <v>0.5714285714285714</v>
      </c>
      <c r="K12" s="128">
        <f>K11/$C12</f>
        <v>0.2857142857142857</v>
      </c>
      <c r="L12" s="128"/>
      <c r="M12" s="128"/>
      <c r="N12" s="128">
        <f>N11/$C12</f>
        <v>0</v>
      </c>
      <c r="O12" s="128">
        <f>O11/$C12</f>
        <v>0</v>
      </c>
      <c r="P12" s="128"/>
      <c r="Q12" s="129"/>
      <c r="R12" s="28"/>
      <c r="S12" s="28"/>
    </row>
    <row r="13" ht="12.75"/>
    <row r="14" spans="14:24" ht="12.75">
      <c r="N14" s="61"/>
      <c r="O14" s="61"/>
      <c r="P14" s="61"/>
      <c r="Q14" s="61"/>
      <c r="R14" s="61"/>
      <c r="S14" s="61"/>
      <c r="U14" s="29"/>
      <c r="V14" s="7" t="s">
        <v>3</v>
      </c>
      <c r="W14" s="7" t="s">
        <v>97</v>
      </c>
      <c r="X14" s="120"/>
    </row>
    <row r="15" spans="21:24" ht="12.75">
      <c r="U15" s="29"/>
      <c r="V15" s="7" t="s">
        <v>11</v>
      </c>
      <c r="W15" s="130">
        <f>COUNTIF(W2:W8,"&gt;=90")</f>
        <v>0</v>
      </c>
      <c r="X15" s="131">
        <f aca="true" t="shared" si="7" ref="X15:X21">W15/$W$23</f>
        <v>0</v>
      </c>
    </row>
    <row r="16" spans="21:24" ht="12.75">
      <c r="U16" s="29"/>
      <c r="V16" s="7" t="s">
        <v>12</v>
      </c>
      <c r="W16" s="130">
        <f>COUNTIF(W2:W8,"&gt;=80")-W15</f>
        <v>0</v>
      </c>
      <c r="X16" s="131">
        <f t="shared" si="7"/>
        <v>0</v>
      </c>
    </row>
    <row r="17" spans="21:24" ht="12.75">
      <c r="U17" s="29"/>
      <c r="V17" s="7" t="s">
        <v>13</v>
      </c>
      <c r="W17" s="130">
        <f>COUNTIF(W2:W8,"&gt;=70")-W15-W16</f>
        <v>0</v>
      </c>
      <c r="X17" s="131">
        <f t="shared" si="7"/>
        <v>0</v>
      </c>
    </row>
    <row r="18" spans="21:24" ht="12.75">
      <c r="U18" s="29"/>
      <c r="V18" s="7" t="s">
        <v>22</v>
      </c>
      <c r="W18" s="130">
        <f>COUNTIF(W2:W8,"&gt;=60")-W15-W16-W17</f>
        <v>0</v>
      </c>
      <c r="X18" s="131">
        <f t="shared" si="7"/>
        <v>0</v>
      </c>
    </row>
    <row r="19" spans="21:25" ht="12.75">
      <c r="U19" s="29"/>
      <c r="V19" s="7" t="s">
        <v>23</v>
      </c>
      <c r="W19" s="130">
        <f>COUNTIF(W2:W8,"&gt;=50")-W15-W16-W17-W18</f>
        <v>0</v>
      </c>
      <c r="X19" s="131">
        <f t="shared" si="7"/>
        <v>0</v>
      </c>
      <c r="Y19" s="120"/>
    </row>
    <row r="20" spans="21:25" ht="12.75">
      <c r="U20" s="29"/>
      <c r="V20" s="7" t="s">
        <v>24</v>
      </c>
      <c r="W20" s="130">
        <f>C12-W15-W16-W17-W18-W19</f>
        <v>7</v>
      </c>
      <c r="X20" s="131">
        <f t="shared" si="7"/>
        <v>1</v>
      </c>
      <c r="Y20" s="120"/>
    </row>
    <row r="21" spans="21:25" ht="12.75">
      <c r="U21" s="29"/>
      <c r="V21" s="25" t="s">
        <v>49</v>
      </c>
      <c r="W21" s="7">
        <f>SUM(W15:W19)</f>
        <v>0</v>
      </c>
      <c r="X21" s="131">
        <f t="shared" si="7"/>
        <v>0</v>
      </c>
      <c r="Y21" s="120"/>
    </row>
    <row r="22" spans="21:25" ht="12.75">
      <c r="U22" s="29"/>
      <c r="V22" s="25" t="s">
        <v>48</v>
      </c>
      <c r="W22" s="7">
        <f>C12-W21</f>
        <v>7</v>
      </c>
      <c r="X22" s="121"/>
      <c r="Y22" s="120"/>
    </row>
    <row r="23" spans="21:26" ht="12.75">
      <c r="U23" s="29"/>
      <c r="V23" s="25" t="s">
        <v>96</v>
      </c>
      <c r="W23" s="7">
        <f>SUBTOTAL(9,W15:W20)</f>
        <v>7</v>
      </c>
      <c r="X23" s="120"/>
      <c r="Y23" s="120"/>
      <c r="Z23" s="120"/>
    </row>
    <row r="24" spans="25:26" ht="12.75">
      <c r="Y24" s="120"/>
      <c r="Z24" s="120"/>
    </row>
    <row r="25" ht="12.75">
      <c r="Z25" s="120"/>
    </row>
    <row r="26" spans="23:26" ht="12.75">
      <c r="W26" s="25"/>
      <c r="Z26" s="120"/>
    </row>
    <row r="27" ht="12.75">
      <c r="Z27" s="120"/>
    </row>
    <row r="28" spans="23:26" ht="12.75">
      <c r="W28" s="24"/>
      <c r="Z28" s="120"/>
    </row>
    <row r="29" ht="12.75">
      <c r="Z29" s="120"/>
    </row>
    <row r="30" spans="21:26" ht="12.75">
      <c r="U30" s="27"/>
      <c r="Z30" s="120"/>
    </row>
    <row r="31" spans="21:26" ht="12.75">
      <c r="U31" s="27"/>
      <c r="W31" s="26"/>
      <c r="Z31" s="120"/>
    </row>
    <row r="32" spans="4:26" ht="12.75">
      <c r="D32" s="21"/>
      <c r="E32" s="134" t="s">
        <v>85</v>
      </c>
      <c r="F32" s="135"/>
      <c r="G32" s="135"/>
      <c r="H32" s="133"/>
      <c r="I32" s="102"/>
      <c r="J32" s="103" t="s">
        <v>86</v>
      </c>
      <c r="K32" s="104"/>
      <c r="L32" s="102"/>
      <c r="M32" s="103" t="s">
        <v>87</v>
      </c>
      <c r="N32" s="108"/>
      <c r="O32" s="109"/>
      <c r="P32" s="103" t="s">
        <v>88</v>
      </c>
      <c r="Q32" s="108"/>
      <c r="U32" s="27"/>
      <c r="W32" s="26"/>
      <c r="Z32" s="120"/>
    </row>
    <row r="33" spans="5:26" ht="12.75">
      <c r="E33" s="132"/>
      <c r="F33" s="132"/>
      <c r="G33" s="132"/>
      <c r="H33" s="133"/>
      <c r="I33" s="105"/>
      <c r="J33" s="106">
        <f>COUNTIF(R2:R8,"&gt;=25")</f>
        <v>4</v>
      </c>
      <c r="K33" s="107"/>
      <c r="L33" s="105"/>
      <c r="M33" s="106">
        <f>COUNTIF(R2:R8,"&gt;=30")</f>
        <v>0</v>
      </c>
      <c r="N33" s="107"/>
      <c r="O33" s="105"/>
      <c r="P33" s="106">
        <f>COUNTIF(R2:R8,"&gt;=40")</f>
        <v>0</v>
      </c>
      <c r="Q33" s="107"/>
      <c r="U33" s="27"/>
      <c r="W33" s="26"/>
      <c r="Z33" s="120"/>
    </row>
    <row r="34" spans="21:26" ht="12.75">
      <c r="U34" s="27"/>
      <c r="W34" s="26"/>
      <c r="Z34" s="120"/>
    </row>
    <row r="35" spans="25:26" ht="12.75">
      <c r="Y35" s="120"/>
      <c r="Z35" s="120"/>
    </row>
    <row r="36" spans="25:26" ht="12.75">
      <c r="Y36" s="120"/>
      <c r="Z36" s="120"/>
    </row>
    <row r="37" spans="4:26" ht="12.75">
      <c r="D37" s="21"/>
      <c r="E37" s="134" t="s">
        <v>95</v>
      </c>
      <c r="F37" s="135"/>
      <c r="G37" s="135"/>
      <c r="H37" s="133"/>
      <c r="I37" s="102"/>
      <c r="J37" s="103" t="s">
        <v>86</v>
      </c>
      <c r="K37" s="104"/>
      <c r="L37" s="102"/>
      <c r="M37" s="103" t="s">
        <v>87</v>
      </c>
      <c r="N37" s="108"/>
      <c r="O37" s="109"/>
      <c r="P37" s="103" t="s">
        <v>88</v>
      </c>
      <c r="Q37" s="108"/>
      <c r="Y37" s="120"/>
      <c r="Z37" s="120"/>
    </row>
    <row r="38" spans="5:26" ht="12.75">
      <c r="E38" s="132"/>
      <c r="F38" s="132"/>
      <c r="G38" s="132"/>
      <c r="H38" s="133"/>
      <c r="I38" s="105"/>
      <c r="J38" s="106">
        <f>COUNTIF(S7:S8,"&gt;=25")</f>
        <v>0</v>
      </c>
      <c r="K38" s="107"/>
      <c r="L38" s="105"/>
      <c r="M38" s="106">
        <f>COUNTIF(S7:S8,"&gt;=30")</f>
        <v>0</v>
      </c>
      <c r="N38" s="107"/>
      <c r="O38" s="105"/>
      <c r="P38" s="106">
        <f>COUNTIF(S7:S8,"&gt;=40")</f>
        <v>0</v>
      </c>
      <c r="Q38" s="107"/>
      <c r="Y38" s="120"/>
      <c r="Z38" s="120"/>
    </row>
    <row r="39" spans="25:26" ht="12.75">
      <c r="Y39" s="120"/>
      <c r="Z39" s="120"/>
    </row>
    <row r="40" spans="25:26" ht="12.75">
      <c r="Y40" s="120"/>
      <c r="Z40" s="120"/>
    </row>
    <row r="41" spans="10:26" ht="12.75">
      <c r="J41" s="50"/>
      <c r="Y41" s="120"/>
      <c r="Z41" s="120"/>
    </row>
    <row r="42" spans="25:26" ht="12.75">
      <c r="Y42" s="120"/>
      <c r="Z42" s="120"/>
    </row>
    <row r="43" spans="25:26" ht="12.75">
      <c r="Y43" s="120"/>
      <c r="Z43" s="120"/>
    </row>
    <row r="44" spans="25:26" ht="12.75">
      <c r="Y44" s="120"/>
      <c r="Z44" s="120"/>
    </row>
    <row r="45" spans="25:26" ht="12.75">
      <c r="Y45" s="120"/>
      <c r="Z45" s="120"/>
    </row>
    <row r="46" spans="25:26" ht="12.75">
      <c r="Y46" s="120"/>
      <c r="Z46" s="120"/>
    </row>
    <row r="47" spans="25:26" ht="12.75">
      <c r="Y47" s="120"/>
      <c r="Z47" s="120"/>
    </row>
    <row r="48" spans="25:26" ht="12.75">
      <c r="Y48" s="120"/>
      <c r="Z48" s="120"/>
    </row>
    <row r="49" spans="25:26" ht="12.75">
      <c r="Y49" s="120"/>
      <c r="Z49" s="120"/>
    </row>
    <row r="50" spans="25:26" ht="12.75">
      <c r="Y50" s="120"/>
      <c r="Z50" s="120"/>
    </row>
    <row r="51" spans="25:26" ht="12.75">
      <c r="Y51" s="120"/>
      <c r="Z51" s="120"/>
    </row>
    <row r="52" spans="25:26" ht="12.75">
      <c r="Y52" s="120"/>
      <c r="Z52" s="120"/>
    </row>
    <row r="53" spans="25:26" ht="12.75">
      <c r="Y53" s="120"/>
      <c r="Z53" s="120"/>
    </row>
    <row r="54" spans="25:26" ht="12.75">
      <c r="Y54" s="120"/>
      <c r="Z54" s="120"/>
    </row>
    <row r="55" spans="25:26" ht="12.75">
      <c r="Y55" s="120"/>
      <c r="Z55" s="120"/>
    </row>
    <row r="56" spans="25:26" ht="12.75">
      <c r="Y56" s="120"/>
      <c r="Z56" s="120"/>
    </row>
    <row r="57" spans="25:26" ht="12.75">
      <c r="Y57" s="120"/>
      <c r="Z57" s="120"/>
    </row>
    <row r="58" spans="25:26" ht="12.75">
      <c r="Y58" s="120"/>
      <c r="Z58" s="120"/>
    </row>
    <row r="59" spans="25:26" ht="12.75">
      <c r="Y59" s="120"/>
      <c r="Z59" s="120"/>
    </row>
    <row r="60" spans="25:26" ht="12.75">
      <c r="Y60" s="120"/>
      <c r="Z60" s="120"/>
    </row>
    <row r="61" spans="25:26" ht="12.75">
      <c r="Y61" s="120"/>
      <c r="Z61" s="120"/>
    </row>
    <row r="62" spans="25:26" ht="12.75">
      <c r="Y62" s="120"/>
      <c r="Z62" s="120"/>
    </row>
    <row r="63" spans="25:26" ht="12.75">
      <c r="Y63" s="120"/>
      <c r="Z63" s="120"/>
    </row>
    <row r="64" spans="25:26" ht="12.75">
      <c r="Y64" s="120"/>
      <c r="Z64" s="120"/>
    </row>
    <row r="65" spans="25:26" ht="12.75">
      <c r="Y65" s="120"/>
      <c r="Z65" s="120"/>
    </row>
    <row r="66" spans="25:26" ht="12.75">
      <c r="Y66" s="120"/>
      <c r="Z66" s="120"/>
    </row>
    <row r="67" spans="25:26" ht="12.75">
      <c r="Y67" s="120"/>
      <c r="Z67" s="120"/>
    </row>
    <row r="68" spans="25:26" ht="12.75">
      <c r="Y68" s="120"/>
      <c r="Z68" s="120"/>
    </row>
    <row r="69" spans="25:26" ht="12.75">
      <c r="Y69" s="120"/>
      <c r="Z69" s="120"/>
    </row>
    <row r="70" spans="25:26" ht="12.75">
      <c r="Y70" s="120"/>
      <c r="Z70" s="120"/>
    </row>
    <row r="71" spans="25:26" ht="12.75">
      <c r="Y71" s="120"/>
      <c r="Z71" s="120"/>
    </row>
    <row r="72" spans="25:26" ht="12.75">
      <c r="Y72" s="120"/>
      <c r="Z72" s="120"/>
    </row>
    <row r="73" spans="25:26" ht="12.75">
      <c r="Y73" s="120"/>
      <c r="Z73" s="120"/>
    </row>
    <row r="74" spans="25:26" ht="12.75">
      <c r="Y74" s="120"/>
      <c r="Z74" s="120"/>
    </row>
    <row r="75" spans="25:26" ht="12.75">
      <c r="Y75" s="120"/>
      <c r="Z75" s="120"/>
    </row>
    <row r="76" ht="12.75">
      <c r="Z76" s="120"/>
    </row>
    <row r="77" ht="12.75">
      <c r="Z77" s="120"/>
    </row>
    <row r="78" ht="12.75">
      <c r="Z78" s="120"/>
    </row>
    <row r="79" ht="12.75">
      <c r="Z79" s="120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06"/>
  <sheetViews>
    <sheetView showZeros="0" zoomScalePageLayoutView="0" workbookViewId="0" topLeftCell="A98">
      <selection activeCell="V105" sqref="V10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8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6" customWidth="1"/>
    <col min="22" max="16384" width="9.140625" style="2" customWidth="1"/>
  </cols>
  <sheetData>
    <row r="1" spans="1:3" ht="15.75">
      <c r="A1" s="31" t="s">
        <v>103</v>
      </c>
      <c r="B1" s="32"/>
      <c r="C1" s="32"/>
    </row>
    <row r="2" spans="1:3" ht="4.5" customHeight="1">
      <c r="A2" s="32"/>
      <c r="B2" s="32"/>
      <c r="C2" s="32"/>
    </row>
    <row r="3" spans="1:3" ht="15">
      <c r="A3" s="33" t="s">
        <v>90</v>
      </c>
      <c r="B3" s="32"/>
      <c r="C3" s="32"/>
    </row>
    <row r="4" spans="1:3" ht="1.5" customHeight="1">
      <c r="A4" s="33"/>
      <c r="B4" s="32"/>
      <c r="C4" s="32"/>
    </row>
    <row r="5" spans="1:9" ht="15">
      <c r="A5" s="142" t="s">
        <v>27</v>
      </c>
      <c r="B5" s="142"/>
      <c r="C5" s="33" t="s">
        <v>91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">
      <c r="A7" s="142" t="s">
        <v>28</v>
      </c>
      <c r="B7" s="142"/>
      <c r="C7" s="33" t="s">
        <v>89</v>
      </c>
      <c r="P7" s="43" t="s">
        <v>29</v>
      </c>
      <c r="Q7" s="99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3" t="s">
        <v>30</v>
      </c>
      <c r="B9" s="137" t="s">
        <v>31</v>
      </c>
      <c r="C9" s="137" t="s">
        <v>32</v>
      </c>
      <c r="D9" s="137" t="s">
        <v>33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 t="s">
        <v>34</v>
      </c>
      <c r="S9" s="137" t="s">
        <v>35</v>
      </c>
      <c r="T9" s="138"/>
      <c r="U9" s="97"/>
    </row>
    <row r="10" spans="1:21" s="44" customFormat="1" ht="12.75">
      <c r="A10" s="144"/>
      <c r="B10" s="136"/>
      <c r="C10" s="136"/>
      <c r="D10" s="136" t="s">
        <v>74</v>
      </c>
      <c r="E10" s="136"/>
      <c r="F10" s="136"/>
      <c r="G10" s="136"/>
      <c r="H10" s="136"/>
      <c r="I10" s="136" t="s">
        <v>43</v>
      </c>
      <c r="J10" s="136"/>
      <c r="K10" s="136"/>
      <c r="L10" s="136"/>
      <c r="M10" s="136"/>
      <c r="N10" s="136" t="s">
        <v>42</v>
      </c>
      <c r="O10" s="136"/>
      <c r="P10" s="136" t="s">
        <v>98</v>
      </c>
      <c r="Q10" s="136"/>
      <c r="R10" s="136"/>
      <c r="S10" s="136"/>
      <c r="T10" s="139"/>
      <c r="U10" s="97"/>
    </row>
    <row r="11" spans="1:21" s="44" customFormat="1" ht="21" customHeight="1" thickBot="1">
      <c r="A11" s="145"/>
      <c r="B11" s="140"/>
      <c r="C11" s="140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0" t="s">
        <v>21</v>
      </c>
      <c r="R11" s="140"/>
      <c r="S11" s="140"/>
      <c r="T11" s="141"/>
      <c r="U11" s="97"/>
    </row>
    <row r="12" spans="1:20" s="21" customFormat="1" ht="12.75">
      <c r="A12" s="36">
        <v>1</v>
      </c>
      <c r="B12" s="37" t="str">
        <f>Spisak!A2</f>
        <v>16/16</v>
      </c>
      <c r="C12" s="51" t="str">
        <f>Spisak!D2</f>
        <v>Jovan Radović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29</v>
      </c>
      <c r="O12" s="39"/>
      <c r="P12" s="40">
        <f>Spisak!S2</f>
        <v>0</v>
      </c>
      <c r="Q12" s="41">
        <f>Spisak!U2</f>
        <v>0</v>
      </c>
      <c r="R12" s="42">
        <f>Spisak!W2</f>
        <v>29</v>
      </c>
      <c r="S12" s="80" t="str">
        <f>Spisak!X2</f>
        <v>F</v>
      </c>
      <c r="T12" s="81" t="str">
        <f>IF(S12=0,"-",VLOOKUP(S12,Tocjene,2,TRUE))</f>
        <v>(nedovoljan)</v>
      </c>
    </row>
    <row r="13" spans="1:21" s="21" customFormat="1" ht="12.75">
      <c r="A13" s="36">
        <v>2</v>
      </c>
      <c r="B13" s="37" t="str">
        <f>Spisak!A3</f>
        <v>23/16</v>
      </c>
      <c r="C13" s="51" t="str">
        <f>Spisak!D3</f>
        <v>Pavle Novaković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29</v>
      </c>
      <c r="O13" s="39"/>
      <c r="P13" s="40">
        <f>Spisak!S3</f>
        <v>0</v>
      </c>
      <c r="Q13" s="41">
        <f>Spisak!U3</f>
        <v>0</v>
      </c>
      <c r="R13" s="42">
        <f>Spisak!W3</f>
        <v>29</v>
      </c>
      <c r="S13" s="80" t="str">
        <f>Spisak!X3</f>
        <v>F</v>
      </c>
      <c r="T13" s="81" t="str">
        <f>IF(S13=0,"-",VLOOKUP(S13,Tocjene,2,TRUE))</f>
        <v>(nedovoljan)</v>
      </c>
      <c r="U13" s="96"/>
    </row>
    <row r="14" spans="1:20" s="21" customFormat="1" ht="12.75">
      <c r="A14" s="36">
        <v>3</v>
      </c>
      <c r="B14" s="37" t="str">
        <f>Spisak!A4</f>
        <v>29/16</v>
      </c>
      <c r="C14" s="51" t="str">
        <f>Spisak!D4</f>
        <v>Marko Vuksanović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23</v>
      </c>
      <c r="O14" s="39"/>
      <c r="P14" s="40">
        <f>Spisak!S4</f>
        <v>0</v>
      </c>
      <c r="Q14" s="41">
        <f>Spisak!U4</f>
        <v>0</v>
      </c>
      <c r="R14" s="42">
        <f>Spisak!W4</f>
        <v>23</v>
      </c>
      <c r="S14" s="80" t="str">
        <f>Spisak!X4</f>
        <v>F</v>
      </c>
      <c r="T14" s="81" t="str">
        <f>IF(S14=0,"-",VLOOKUP(S14,Tocjene,2,TRUE))</f>
        <v>(nedovoljan)</v>
      </c>
    </row>
    <row r="15" spans="1:20" s="21" customFormat="1" ht="12.75">
      <c r="A15" s="36">
        <v>4</v>
      </c>
      <c r="B15" s="37" t="str">
        <f>Spisak!A5</f>
        <v>51/16</v>
      </c>
      <c r="C15" s="51" t="str">
        <f>Spisak!D5</f>
        <v>Nikola Radanović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27</v>
      </c>
      <c r="O15" s="39"/>
      <c r="P15" s="40">
        <f>Spisak!S5</f>
        <v>0</v>
      </c>
      <c r="Q15" s="41">
        <f>Spisak!U5</f>
        <v>0</v>
      </c>
      <c r="R15" s="42">
        <f>Spisak!W5</f>
        <v>27</v>
      </c>
      <c r="S15" s="80" t="str">
        <f>Spisak!X5</f>
        <v>F</v>
      </c>
      <c r="T15" s="81" t="str">
        <f>IF(S15=0,"-",VLOOKUP(S15,Tocjene,2,TRUE))</f>
        <v>(nedovoljan)</v>
      </c>
    </row>
    <row r="16" spans="1:20" s="21" customFormat="1" ht="12.75">
      <c r="A16" s="36">
        <v>5</v>
      </c>
      <c r="B16" s="37" t="str">
        <f>Spisak!A6</f>
        <v>71/16</v>
      </c>
      <c r="C16" s="51" t="str">
        <f>Spisak!D6</f>
        <v>Veljko Vukadinović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29</v>
      </c>
      <c r="O16" s="39"/>
      <c r="P16" s="40">
        <f>Spisak!S6</f>
        <v>0</v>
      </c>
      <c r="Q16" s="41">
        <f>Spisak!U6</f>
        <v>0</v>
      </c>
      <c r="R16" s="42">
        <f>Spisak!W6</f>
        <v>29</v>
      </c>
      <c r="S16" s="80" t="str">
        <f>Spisak!X6</f>
        <v>F</v>
      </c>
      <c r="T16" s="81" t="str">
        <f>IF(S16=0,"-",VLOOKUP(S16,Tocjene,2,TRUE))</f>
        <v>(nedovoljan)</v>
      </c>
    </row>
    <row r="17" spans="1:20" s="21" customFormat="1" ht="12.75">
      <c r="A17" s="36">
        <v>6</v>
      </c>
      <c r="B17" s="37" t="str">
        <f>Spisak!A7</f>
        <v>24/13</v>
      </c>
      <c r="C17" s="51" t="str">
        <f>Spisak!D7</f>
        <v>Nikola Špadijer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0</v>
      </c>
      <c r="O17" s="39"/>
      <c r="P17" s="40">
        <f>Spisak!S7</f>
        <v>0</v>
      </c>
      <c r="Q17" s="41">
        <f>Spisak!U7</f>
        <v>0</v>
      </c>
      <c r="R17" s="42">
        <f>Spisak!W7</f>
        <v>0</v>
      </c>
      <c r="S17" s="80" t="str">
        <f>Spisak!X7</f>
        <v>F</v>
      </c>
      <c r="T17" s="81" t="str">
        <f>IF(S17=0,"-",VLOOKUP(S17,Tocjene,2,TRUE))</f>
        <v>(nedovoljan)</v>
      </c>
    </row>
    <row r="18" spans="1:20" s="21" customFormat="1" ht="12.75">
      <c r="A18" s="36">
        <v>7</v>
      </c>
      <c r="B18" s="37" t="str">
        <f>Spisak!A8</f>
        <v>1/12</v>
      </c>
      <c r="C18" s="51" t="str">
        <f>Spisak!D8</f>
        <v>Mitar Andrijašević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0</v>
      </c>
      <c r="O18" s="39"/>
      <c r="P18" s="40">
        <f>Spisak!S8</f>
        <v>0</v>
      </c>
      <c r="Q18" s="41">
        <f>Spisak!U8</f>
        <v>0</v>
      </c>
      <c r="R18" s="42">
        <f>Spisak!W8</f>
        <v>0</v>
      </c>
      <c r="S18" s="80" t="str">
        <f>Spisak!X8</f>
        <v>F</v>
      </c>
      <c r="T18" s="81" t="str">
        <f>IF(S18=0,"-",VLOOKUP(S18,Tocjene,2,TRUE))</f>
        <v>(nedovoljan)</v>
      </c>
    </row>
    <row r="19" spans="1:20" s="21" customFormat="1" ht="12.75">
      <c r="A19" s="36">
        <v>8</v>
      </c>
      <c r="B19" s="37" t="e">
        <f>Spisak!#REF!</f>
        <v>#REF!</v>
      </c>
      <c r="C19" s="51" t="e">
        <f>Spisak!#REF!</f>
        <v>#REF!</v>
      </c>
      <c r="D19" s="38" t="e">
        <f>Spisak!#REF!</f>
        <v>#REF!</v>
      </c>
      <c r="E19" s="38" t="e">
        <f>Spisak!#REF!</f>
        <v>#REF!</v>
      </c>
      <c r="F19" s="38" t="e">
        <f>Spisak!#REF!</f>
        <v>#REF!</v>
      </c>
      <c r="G19" s="38" t="e">
        <f>Spisak!#REF!</f>
        <v>#REF!</v>
      </c>
      <c r="H19" s="38" t="e">
        <f>Spisak!#REF!</f>
        <v>#REF!</v>
      </c>
      <c r="I19" s="38"/>
      <c r="J19" s="38"/>
      <c r="K19" s="38"/>
      <c r="L19" s="38"/>
      <c r="M19" s="38"/>
      <c r="N19" s="39" t="e">
        <f>Spisak!#REF!</f>
        <v>#REF!</v>
      </c>
      <c r="O19" s="39"/>
      <c r="P19" s="40" t="e">
        <f>Spisak!#REF!</f>
        <v>#REF!</v>
      </c>
      <c r="Q19" s="41" t="e">
        <f>Spisak!#REF!</f>
        <v>#REF!</v>
      </c>
      <c r="R19" s="42" t="e">
        <f>Spisak!#REF!</f>
        <v>#REF!</v>
      </c>
      <c r="S19" s="80" t="e">
        <f>Spisak!#REF!</f>
        <v>#REF!</v>
      </c>
      <c r="T19" s="81" t="e">
        <f>IF(S19=0,"-",VLOOKUP(S19,Tocjene,2,TRUE))</f>
        <v>#REF!</v>
      </c>
    </row>
    <row r="20" spans="1:20" s="21" customFormat="1" ht="12.75">
      <c r="A20" s="36">
        <v>9</v>
      </c>
      <c r="B20" s="37" t="e">
        <f>Spisak!#REF!</f>
        <v>#REF!</v>
      </c>
      <c r="C20" s="51" t="e">
        <f>Spisak!#REF!</f>
        <v>#REF!</v>
      </c>
      <c r="D20" s="38" t="e">
        <f>Spisak!#REF!</f>
        <v>#REF!</v>
      </c>
      <c r="E20" s="38" t="e">
        <f>Spisak!#REF!</f>
        <v>#REF!</v>
      </c>
      <c r="F20" s="38" t="e">
        <f>Spisak!#REF!</f>
        <v>#REF!</v>
      </c>
      <c r="G20" s="38" t="e">
        <f>Spisak!#REF!</f>
        <v>#REF!</v>
      </c>
      <c r="H20" s="38" t="e">
        <f>Spisak!#REF!</f>
        <v>#REF!</v>
      </c>
      <c r="I20" s="38"/>
      <c r="J20" s="38"/>
      <c r="K20" s="38"/>
      <c r="L20" s="38"/>
      <c r="M20" s="38"/>
      <c r="N20" s="39" t="e">
        <f>Spisak!#REF!</f>
        <v>#REF!</v>
      </c>
      <c r="O20" s="39"/>
      <c r="P20" s="40" t="e">
        <f>Spisak!#REF!</f>
        <v>#REF!</v>
      </c>
      <c r="Q20" s="41" t="e">
        <f>Spisak!#REF!</f>
        <v>#REF!</v>
      </c>
      <c r="R20" s="42" t="e">
        <f>Spisak!#REF!</f>
        <v>#REF!</v>
      </c>
      <c r="S20" s="80" t="e">
        <f>Spisak!#REF!</f>
        <v>#REF!</v>
      </c>
      <c r="T20" s="81" t="e">
        <f>IF(S20=0,"-",VLOOKUP(S20,Tocjene,2,TRUE))</f>
        <v>#REF!</v>
      </c>
    </row>
    <row r="21" spans="1:20" s="21" customFormat="1" ht="12.75">
      <c r="A21" s="36">
        <v>10</v>
      </c>
      <c r="B21" s="37" t="e">
        <f>Spisak!#REF!</f>
        <v>#REF!</v>
      </c>
      <c r="C21" s="51" t="e">
        <f>Spisak!#REF!</f>
        <v>#REF!</v>
      </c>
      <c r="D21" s="38" t="e">
        <f>Spisak!#REF!</f>
        <v>#REF!</v>
      </c>
      <c r="E21" s="38" t="e">
        <f>Spisak!#REF!</f>
        <v>#REF!</v>
      </c>
      <c r="F21" s="38" t="e">
        <f>Spisak!#REF!</f>
        <v>#REF!</v>
      </c>
      <c r="G21" s="38" t="e">
        <f>Spisak!#REF!</f>
        <v>#REF!</v>
      </c>
      <c r="H21" s="38" t="e">
        <f>Spisak!#REF!</f>
        <v>#REF!</v>
      </c>
      <c r="I21" s="38"/>
      <c r="J21" s="38"/>
      <c r="K21" s="38"/>
      <c r="L21" s="38"/>
      <c r="M21" s="38"/>
      <c r="N21" s="39" t="e">
        <f>Spisak!#REF!</f>
        <v>#REF!</v>
      </c>
      <c r="O21" s="39"/>
      <c r="P21" s="40" t="e">
        <f>Spisak!#REF!</f>
        <v>#REF!</v>
      </c>
      <c r="Q21" s="41" t="e">
        <f>Spisak!#REF!</f>
        <v>#REF!</v>
      </c>
      <c r="R21" s="42" t="e">
        <f>Spisak!#REF!</f>
        <v>#REF!</v>
      </c>
      <c r="S21" s="80" t="e">
        <f>Spisak!#REF!</f>
        <v>#REF!</v>
      </c>
      <c r="T21" s="81" t="e">
        <f>IF(S21=0,"-",VLOOKUP(S21,Tocjene,2,TRUE))</f>
        <v>#REF!</v>
      </c>
    </row>
    <row r="22" spans="1:21" s="21" customFormat="1" ht="12.75">
      <c r="A22" s="36">
        <v>11</v>
      </c>
      <c r="B22" s="37" t="e">
        <f>Spisak!#REF!</f>
        <v>#REF!</v>
      </c>
      <c r="C22" s="51" t="e">
        <f>Spisak!#REF!</f>
        <v>#REF!</v>
      </c>
      <c r="D22" s="38" t="e">
        <f>Spisak!#REF!</f>
        <v>#REF!</v>
      </c>
      <c r="E22" s="38" t="e">
        <f>Spisak!#REF!</f>
        <v>#REF!</v>
      </c>
      <c r="F22" s="38" t="e">
        <f>Spisak!#REF!</f>
        <v>#REF!</v>
      </c>
      <c r="G22" s="38" t="e">
        <f>Spisak!#REF!</f>
        <v>#REF!</v>
      </c>
      <c r="H22" s="38" t="e">
        <f>Spisak!#REF!</f>
        <v>#REF!</v>
      </c>
      <c r="I22" s="38"/>
      <c r="J22" s="38"/>
      <c r="K22" s="38"/>
      <c r="L22" s="38"/>
      <c r="M22" s="38"/>
      <c r="N22" s="39" t="e">
        <f>Spisak!#REF!</f>
        <v>#REF!</v>
      </c>
      <c r="O22" s="39"/>
      <c r="P22" s="40" t="e">
        <f>Spisak!#REF!</f>
        <v>#REF!</v>
      </c>
      <c r="Q22" s="41" t="e">
        <f>Spisak!#REF!</f>
        <v>#REF!</v>
      </c>
      <c r="R22" s="42" t="e">
        <f>Spisak!#REF!</f>
        <v>#REF!</v>
      </c>
      <c r="S22" s="80" t="e">
        <f>Spisak!#REF!</f>
        <v>#REF!</v>
      </c>
      <c r="T22" s="81" t="e">
        <f>IF(S22=0,"-",VLOOKUP(S22,Tocjene,2,TRUE))</f>
        <v>#REF!</v>
      </c>
      <c r="U22" s="96"/>
    </row>
    <row r="23" spans="1:20" s="21" customFormat="1" ht="12.75">
      <c r="A23" s="36">
        <v>12</v>
      </c>
      <c r="B23" s="37" t="e">
        <f>Spisak!#REF!</f>
        <v>#REF!</v>
      </c>
      <c r="C23" s="51" t="e">
        <f>Spisak!#REF!</f>
        <v>#REF!</v>
      </c>
      <c r="D23" s="38" t="e">
        <f>Spisak!#REF!</f>
        <v>#REF!</v>
      </c>
      <c r="E23" s="38" t="e">
        <f>Spisak!#REF!</f>
        <v>#REF!</v>
      </c>
      <c r="F23" s="38" t="e">
        <f>Spisak!#REF!</f>
        <v>#REF!</v>
      </c>
      <c r="G23" s="38" t="e">
        <f>Spisak!#REF!</f>
        <v>#REF!</v>
      </c>
      <c r="H23" s="38" t="e">
        <f>Spisak!#REF!</f>
        <v>#REF!</v>
      </c>
      <c r="I23" s="38"/>
      <c r="J23" s="38"/>
      <c r="K23" s="38"/>
      <c r="L23" s="38"/>
      <c r="M23" s="38"/>
      <c r="N23" s="39" t="e">
        <f>Spisak!#REF!</f>
        <v>#REF!</v>
      </c>
      <c r="O23" s="39"/>
      <c r="P23" s="40" t="e">
        <f>Spisak!#REF!</f>
        <v>#REF!</v>
      </c>
      <c r="Q23" s="41" t="e">
        <f>Spisak!#REF!</f>
        <v>#REF!</v>
      </c>
      <c r="R23" s="42" t="e">
        <f>Spisak!#REF!</f>
        <v>#REF!</v>
      </c>
      <c r="S23" s="80" t="e">
        <f>Spisak!#REF!</f>
        <v>#REF!</v>
      </c>
      <c r="T23" s="81" t="e">
        <f>IF(S23=0,"-",VLOOKUP(S23,Tocjene,2,TRUE))</f>
        <v>#REF!</v>
      </c>
    </row>
    <row r="24" spans="1:20" s="21" customFormat="1" ht="12.75">
      <c r="A24" s="36">
        <v>13</v>
      </c>
      <c r="B24" s="37" t="e">
        <f>Spisak!#REF!</f>
        <v>#REF!</v>
      </c>
      <c r="C24" s="51" t="e">
        <f>Spisak!#REF!</f>
        <v>#REF!</v>
      </c>
      <c r="D24" s="38" t="e">
        <f>Spisak!#REF!</f>
        <v>#REF!</v>
      </c>
      <c r="E24" s="38" t="e">
        <f>Spisak!#REF!</f>
        <v>#REF!</v>
      </c>
      <c r="F24" s="38" t="e">
        <f>Spisak!#REF!</f>
        <v>#REF!</v>
      </c>
      <c r="G24" s="38" t="e">
        <f>Spisak!#REF!</f>
        <v>#REF!</v>
      </c>
      <c r="H24" s="38" t="e">
        <f>Spisak!#REF!</f>
        <v>#REF!</v>
      </c>
      <c r="I24" s="38"/>
      <c r="J24" s="38"/>
      <c r="K24" s="38"/>
      <c r="L24" s="38"/>
      <c r="M24" s="38"/>
      <c r="N24" s="39" t="e">
        <f>Spisak!#REF!</f>
        <v>#REF!</v>
      </c>
      <c r="O24" s="39"/>
      <c r="P24" s="40" t="e">
        <f>Spisak!#REF!</f>
        <v>#REF!</v>
      </c>
      <c r="Q24" s="41" t="e">
        <f>Spisak!#REF!</f>
        <v>#REF!</v>
      </c>
      <c r="R24" s="42" t="e">
        <f>Spisak!#REF!</f>
        <v>#REF!</v>
      </c>
      <c r="S24" s="80" t="e">
        <f>Spisak!#REF!</f>
        <v>#REF!</v>
      </c>
      <c r="T24" s="81" t="e">
        <f>IF(S24=0,"-",VLOOKUP(S24,Tocjene,2,TRUE))</f>
        <v>#REF!</v>
      </c>
    </row>
    <row r="25" spans="1:20" s="21" customFormat="1" ht="12.75">
      <c r="A25" s="36">
        <v>14</v>
      </c>
      <c r="B25" s="37" t="e">
        <f>Spisak!#REF!</f>
        <v>#REF!</v>
      </c>
      <c r="C25" s="51" t="e">
        <f>Spisak!#REF!</f>
        <v>#REF!</v>
      </c>
      <c r="D25" s="38" t="e">
        <f>Spisak!#REF!</f>
        <v>#REF!</v>
      </c>
      <c r="E25" s="38" t="e">
        <f>Spisak!#REF!</f>
        <v>#REF!</v>
      </c>
      <c r="F25" s="38" t="e">
        <f>Spisak!#REF!</f>
        <v>#REF!</v>
      </c>
      <c r="G25" s="38" t="e">
        <f>Spisak!#REF!</f>
        <v>#REF!</v>
      </c>
      <c r="H25" s="38" t="e">
        <f>Spisak!#REF!</f>
        <v>#REF!</v>
      </c>
      <c r="I25" s="38"/>
      <c r="J25" s="38"/>
      <c r="K25" s="38"/>
      <c r="L25" s="38"/>
      <c r="M25" s="38"/>
      <c r="N25" s="39" t="e">
        <f>Spisak!#REF!</f>
        <v>#REF!</v>
      </c>
      <c r="O25" s="39"/>
      <c r="P25" s="40" t="e">
        <f>Spisak!#REF!</f>
        <v>#REF!</v>
      </c>
      <c r="Q25" s="41" t="e">
        <f>Spisak!#REF!</f>
        <v>#REF!</v>
      </c>
      <c r="R25" s="42" t="e">
        <f>Spisak!#REF!</f>
        <v>#REF!</v>
      </c>
      <c r="S25" s="80" t="e">
        <f>Spisak!#REF!</f>
        <v>#REF!</v>
      </c>
      <c r="T25" s="81" t="e">
        <f>IF(S25=0,"-",VLOOKUP(S25,Tocjene,2,TRUE))</f>
        <v>#REF!</v>
      </c>
    </row>
    <row r="26" spans="1:20" s="21" customFormat="1" ht="12.75">
      <c r="A26" s="36">
        <v>15</v>
      </c>
      <c r="B26" s="37" t="e">
        <f>Spisak!#REF!</f>
        <v>#REF!</v>
      </c>
      <c r="C26" s="51" t="e">
        <f>Spisak!#REF!</f>
        <v>#REF!</v>
      </c>
      <c r="D26" s="38" t="e">
        <f>Spisak!#REF!</f>
        <v>#REF!</v>
      </c>
      <c r="E26" s="38" t="e">
        <f>Spisak!#REF!</f>
        <v>#REF!</v>
      </c>
      <c r="F26" s="38" t="e">
        <f>Spisak!#REF!</f>
        <v>#REF!</v>
      </c>
      <c r="G26" s="38" t="e">
        <f>Spisak!#REF!</f>
        <v>#REF!</v>
      </c>
      <c r="H26" s="38" t="e">
        <f>Spisak!#REF!</f>
        <v>#REF!</v>
      </c>
      <c r="I26" s="38"/>
      <c r="J26" s="38"/>
      <c r="K26" s="38"/>
      <c r="L26" s="38"/>
      <c r="M26" s="38"/>
      <c r="N26" s="39" t="e">
        <f>Spisak!#REF!</f>
        <v>#REF!</v>
      </c>
      <c r="O26" s="39"/>
      <c r="P26" s="40" t="e">
        <f>Spisak!#REF!</f>
        <v>#REF!</v>
      </c>
      <c r="Q26" s="41" t="e">
        <f>Spisak!#REF!</f>
        <v>#REF!</v>
      </c>
      <c r="R26" s="42" t="e">
        <f>Spisak!#REF!</f>
        <v>#REF!</v>
      </c>
      <c r="S26" s="80" t="e">
        <f>Spisak!#REF!</f>
        <v>#REF!</v>
      </c>
      <c r="T26" s="81" t="e">
        <f>IF(S26=0,"-",VLOOKUP(S26,Tocjene,2,TRUE))</f>
        <v>#REF!</v>
      </c>
    </row>
    <row r="27" spans="1:20" s="21" customFormat="1" ht="12.75">
      <c r="A27" s="36">
        <v>16</v>
      </c>
      <c r="B27" s="37" t="e">
        <f>Spisak!#REF!</f>
        <v>#REF!</v>
      </c>
      <c r="C27" s="51" t="e">
        <f>Spisak!#REF!</f>
        <v>#REF!</v>
      </c>
      <c r="D27" s="38" t="e">
        <f>Spisak!#REF!</f>
        <v>#REF!</v>
      </c>
      <c r="E27" s="38" t="e">
        <f>Spisak!#REF!</f>
        <v>#REF!</v>
      </c>
      <c r="F27" s="38" t="e">
        <f>Spisak!#REF!</f>
        <v>#REF!</v>
      </c>
      <c r="G27" s="38" t="e">
        <f>Spisak!#REF!</f>
        <v>#REF!</v>
      </c>
      <c r="H27" s="38" t="e">
        <f>Spisak!#REF!</f>
        <v>#REF!</v>
      </c>
      <c r="I27" s="38"/>
      <c r="J27" s="38"/>
      <c r="K27" s="38"/>
      <c r="L27" s="38"/>
      <c r="M27" s="38"/>
      <c r="N27" s="39" t="e">
        <f>Spisak!#REF!</f>
        <v>#REF!</v>
      </c>
      <c r="O27" s="39"/>
      <c r="P27" s="40" t="e">
        <f>Spisak!#REF!</f>
        <v>#REF!</v>
      </c>
      <c r="Q27" s="41" t="e">
        <f>Spisak!#REF!</f>
        <v>#REF!</v>
      </c>
      <c r="R27" s="42" t="e">
        <f>Spisak!#REF!</f>
        <v>#REF!</v>
      </c>
      <c r="S27" s="80" t="e">
        <f>Spisak!#REF!</f>
        <v>#REF!</v>
      </c>
      <c r="T27" s="81" t="e">
        <f>IF(S27=0,"-",VLOOKUP(S27,Tocjene,2,TRUE))</f>
        <v>#REF!</v>
      </c>
    </row>
    <row r="28" spans="1:20" s="21" customFormat="1" ht="12.75">
      <c r="A28" s="36">
        <v>17</v>
      </c>
      <c r="B28" s="37" t="e">
        <f>Spisak!#REF!</f>
        <v>#REF!</v>
      </c>
      <c r="C28" s="51" t="e">
        <f>Spisak!#REF!</f>
        <v>#REF!</v>
      </c>
      <c r="D28" s="38" t="e">
        <f>Spisak!#REF!</f>
        <v>#REF!</v>
      </c>
      <c r="E28" s="38" t="e">
        <f>Spisak!#REF!</f>
        <v>#REF!</v>
      </c>
      <c r="F28" s="38" t="e">
        <f>Spisak!#REF!</f>
        <v>#REF!</v>
      </c>
      <c r="G28" s="38" t="e">
        <f>Spisak!#REF!</f>
        <v>#REF!</v>
      </c>
      <c r="H28" s="38" t="e">
        <f>Spisak!#REF!</f>
        <v>#REF!</v>
      </c>
      <c r="I28" s="38"/>
      <c r="J28" s="38"/>
      <c r="K28" s="38"/>
      <c r="L28" s="38"/>
      <c r="M28" s="38"/>
      <c r="N28" s="39" t="e">
        <f>Spisak!#REF!</f>
        <v>#REF!</v>
      </c>
      <c r="O28" s="39"/>
      <c r="P28" s="40" t="e">
        <f>Spisak!#REF!</f>
        <v>#REF!</v>
      </c>
      <c r="Q28" s="41" t="e">
        <f>Spisak!#REF!</f>
        <v>#REF!</v>
      </c>
      <c r="R28" s="42" t="e">
        <f>Spisak!#REF!</f>
        <v>#REF!</v>
      </c>
      <c r="S28" s="80" t="e">
        <f>Spisak!#REF!</f>
        <v>#REF!</v>
      </c>
      <c r="T28" s="81" t="e">
        <f>IF(S28=0,"-",VLOOKUP(S28,Tocjene,2,TRUE))</f>
        <v>#REF!</v>
      </c>
    </row>
    <row r="29" spans="1:20" s="21" customFormat="1" ht="12.75">
      <c r="A29" s="36">
        <v>18</v>
      </c>
      <c r="B29" s="37" t="e">
        <f>Spisak!#REF!</f>
        <v>#REF!</v>
      </c>
      <c r="C29" s="51" t="e">
        <f>Spisak!#REF!</f>
        <v>#REF!</v>
      </c>
      <c r="D29" s="38" t="e">
        <f>Spisak!#REF!</f>
        <v>#REF!</v>
      </c>
      <c r="E29" s="38" t="e">
        <f>Spisak!#REF!</f>
        <v>#REF!</v>
      </c>
      <c r="F29" s="38" t="e">
        <f>Spisak!#REF!</f>
        <v>#REF!</v>
      </c>
      <c r="G29" s="38" t="e">
        <f>Spisak!#REF!</f>
        <v>#REF!</v>
      </c>
      <c r="H29" s="38" t="e">
        <f>Spisak!#REF!</f>
        <v>#REF!</v>
      </c>
      <c r="I29" s="38"/>
      <c r="J29" s="38"/>
      <c r="K29" s="38"/>
      <c r="L29" s="38"/>
      <c r="M29" s="38"/>
      <c r="N29" s="39" t="e">
        <f>Spisak!#REF!</f>
        <v>#REF!</v>
      </c>
      <c r="O29" s="39"/>
      <c r="P29" s="40" t="e">
        <f>Spisak!#REF!</f>
        <v>#REF!</v>
      </c>
      <c r="Q29" s="41" t="e">
        <f>Spisak!#REF!</f>
        <v>#REF!</v>
      </c>
      <c r="R29" s="42" t="e">
        <f>Spisak!#REF!</f>
        <v>#REF!</v>
      </c>
      <c r="S29" s="80" t="e">
        <f>Spisak!#REF!</f>
        <v>#REF!</v>
      </c>
      <c r="T29" s="81" t="e">
        <f>IF(S29=0,"-",VLOOKUP(S29,Tocjene,2,TRUE))</f>
        <v>#REF!</v>
      </c>
    </row>
    <row r="30" spans="1:20" s="21" customFormat="1" ht="12.75">
      <c r="A30" s="36">
        <v>19</v>
      </c>
      <c r="B30" s="37" t="e">
        <f>Spisak!#REF!</f>
        <v>#REF!</v>
      </c>
      <c r="C30" s="51" t="e">
        <f>Spisak!#REF!</f>
        <v>#REF!</v>
      </c>
      <c r="D30" s="38" t="e">
        <f>Spisak!#REF!</f>
        <v>#REF!</v>
      </c>
      <c r="E30" s="38" t="e">
        <f>Spisak!#REF!</f>
        <v>#REF!</v>
      </c>
      <c r="F30" s="38" t="e">
        <f>Spisak!#REF!</f>
        <v>#REF!</v>
      </c>
      <c r="G30" s="38" t="e">
        <f>Spisak!#REF!</f>
        <v>#REF!</v>
      </c>
      <c r="H30" s="38" t="e">
        <f>Spisak!#REF!</f>
        <v>#REF!</v>
      </c>
      <c r="I30" s="38"/>
      <c r="J30" s="38"/>
      <c r="K30" s="38"/>
      <c r="L30" s="38"/>
      <c r="M30" s="38"/>
      <c r="N30" s="39" t="e">
        <f>Spisak!#REF!</f>
        <v>#REF!</v>
      </c>
      <c r="O30" s="39"/>
      <c r="P30" s="40" t="e">
        <f>Spisak!#REF!</f>
        <v>#REF!</v>
      </c>
      <c r="Q30" s="41" t="e">
        <f>Spisak!#REF!</f>
        <v>#REF!</v>
      </c>
      <c r="R30" s="42" t="e">
        <f>Spisak!#REF!</f>
        <v>#REF!</v>
      </c>
      <c r="S30" s="80" t="e">
        <f>Spisak!#REF!</f>
        <v>#REF!</v>
      </c>
      <c r="T30" s="81" t="e">
        <f>IF(S30=0,"-",VLOOKUP(S30,Tocjene,2,TRUE))</f>
        <v>#REF!</v>
      </c>
    </row>
    <row r="31" spans="1:20" s="21" customFormat="1" ht="12.75">
      <c r="A31" s="36">
        <v>20</v>
      </c>
      <c r="B31" s="37" t="e">
        <f>Spisak!#REF!</f>
        <v>#REF!</v>
      </c>
      <c r="C31" s="51" t="e">
        <f>Spisak!#REF!</f>
        <v>#REF!</v>
      </c>
      <c r="D31" s="38" t="e">
        <f>Spisak!#REF!</f>
        <v>#REF!</v>
      </c>
      <c r="E31" s="38" t="e">
        <f>Spisak!#REF!</f>
        <v>#REF!</v>
      </c>
      <c r="F31" s="38" t="e">
        <f>Spisak!#REF!</f>
        <v>#REF!</v>
      </c>
      <c r="G31" s="38" t="e">
        <f>Spisak!#REF!</f>
        <v>#REF!</v>
      </c>
      <c r="H31" s="38" t="e">
        <f>Spisak!#REF!</f>
        <v>#REF!</v>
      </c>
      <c r="I31" s="38"/>
      <c r="J31" s="38"/>
      <c r="K31" s="38"/>
      <c r="L31" s="38"/>
      <c r="M31" s="38"/>
      <c r="N31" s="39" t="e">
        <f>Spisak!#REF!</f>
        <v>#REF!</v>
      </c>
      <c r="O31" s="39"/>
      <c r="P31" s="40" t="e">
        <f>Spisak!#REF!</f>
        <v>#REF!</v>
      </c>
      <c r="Q31" s="41" t="e">
        <f>Spisak!#REF!</f>
        <v>#REF!</v>
      </c>
      <c r="R31" s="42" t="e">
        <f>Spisak!#REF!</f>
        <v>#REF!</v>
      </c>
      <c r="S31" s="80" t="e">
        <f>Spisak!#REF!</f>
        <v>#REF!</v>
      </c>
      <c r="T31" s="81" t="e">
        <f>IF(S31=0,"-",VLOOKUP(S31,Tocjene,2,TRUE))</f>
        <v>#REF!</v>
      </c>
    </row>
    <row r="32" spans="1:20" s="21" customFormat="1" ht="12.75">
      <c r="A32" s="36">
        <v>21</v>
      </c>
      <c r="B32" s="37" t="e">
        <f>Spisak!#REF!</f>
        <v>#REF!</v>
      </c>
      <c r="C32" s="51" t="e">
        <f>Spisak!#REF!</f>
        <v>#REF!</v>
      </c>
      <c r="D32" s="38" t="e">
        <f>Spisak!#REF!</f>
        <v>#REF!</v>
      </c>
      <c r="E32" s="38" t="e">
        <f>Spisak!#REF!</f>
        <v>#REF!</v>
      </c>
      <c r="F32" s="38" t="e">
        <f>Spisak!#REF!</f>
        <v>#REF!</v>
      </c>
      <c r="G32" s="38" t="e">
        <f>Spisak!#REF!</f>
        <v>#REF!</v>
      </c>
      <c r="H32" s="38" t="e">
        <f>Spisak!#REF!</f>
        <v>#REF!</v>
      </c>
      <c r="I32" s="38"/>
      <c r="J32" s="38"/>
      <c r="K32" s="38"/>
      <c r="L32" s="38"/>
      <c r="M32" s="38"/>
      <c r="N32" s="39" t="e">
        <f>Spisak!#REF!</f>
        <v>#REF!</v>
      </c>
      <c r="O32" s="39"/>
      <c r="P32" s="40" t="e">
        <f>Spisak!#REF!</f>
        <v>#REF!</v>
      </c>
      <c r="Q32" s="41" t="e">
        <f>Spisak!#REF!</f>
        <v>#REF!</v>
      </c>
      <c r="R32" s="42" t="e">
        <f>Spisak!#REF!</f>
        <v>#REF!</v>
      </c>
      <c r="S32" s="80" t="e">
        <f>Spisak!#REF!</f>
        <v>#REF!</v>
      </c>
      <c r="T32" s="81" t="e">
        <f>IF(S32=0,"-",VLOOKUP(S32,Tocjene,2,TRUE))</f>
        <v>#REF!</v>
      </c>
    </row>
    <row r="33" spans="1:20" s="21" customFormat="1" ht="12.75">
      <c r="A33" s="36">
        <v>22</v>
      </c>
      <c r="B33" s="37" t="e">
        <f>Spisak!#REF!</f>
        <v>#REF!</v>
      </c>
      <c r="C33" s="51" t="e">
        <f>Spisak!#REF!</f>
        <v>#REF!</v>
      </c>
      <c r="D33" s="38" t="e">
        <f>Spisak!#REF!</f>
        <v>#REF!</v>
      </c>
      <c r="E33" s="38" t="e">
        <f>Spisak!#REF!</f>
        <v>#REF!</v>
      </c>
      <c r="F33" s="38" t="e">
        <f>Spisak!#REF!</f>
        <v>#REF!</v>
      </c>
      <c r="G33" s="38" t="e">
        <f>Spisak!#REF!</f>
        <v>#REF!</v>
      </c>
      <c r="H33" s="38" t="e">
        <f>Spisak!#REF!</f>
        <v>#REF!</v>
      </c>
      <c r="I33" s="38"/>
      <c r="J33" s="38"/>
      <c r="K33" s="38"/>
      <c r="L33" s="38"/>
      <c r="M33" s="38"/>
      <c r="N33" s="39" t="e">
        <f>Spisak!#REF!</f>
        <v>#REF!</v>
      </c>
      <c r="O33" s="39"/>
      <c r="P33" s="40" t="e">
        <f>Spisak!#REF!</f>
        <v>#REF!</v>
      </c>
      <c r="Q33" s="41" t="e">
        <f>Spisak!#REF!</f>
        <v>#REF!</v>
      </c>
      <c r="R33" s="42" t="e">
        <f>Spisak!#REF!</f>
        <v>#REF!</v>
      </c>
      <c r="S33" s="80" t="e">
        <f>Spisak!#REF!</f>
        <v>#REF!</v>
      </c>
      <c r="T33" s="81" t="e">
        <f>IF(S33=0,"-",VLOOKUP(S33,Tocjene,2,TRUE))</f>
        <v>#REF!</v>
      </c>
    </row>
    <row r="34" spans="1:20" s="21" customFormat="1" ht="12.75">
      <c r="A34" s="36">
        <v>23</v>
      </c>
      <c r="B34" s="37" t="e">
        <f>Spisak!#REF!</f>
        <v>#REF!</v>
      </c>
      <c r="C34" s="51" t="e">
        <f>Spisak!#REF!</f>
        <v>#REF!</v>
      </c>
      <c r="D34" s="38" t="e">
        <f>Spisak!#REF!</f>
        <v>#REF!</v>
      </c>
      <c r="E34" s="38" t="e">
        <f>Spisak!#REF!</f>
        <v>#REF!</v>
      </c>
      <c r="F34" s="38" t="e">
        <f>Spisak!#REF!</f>
        <v>#REF!</v>
      </c>
      <c r="G34" s="38" t="e">
        <f>Spisak!#REF!</f>
        <v>#REF!</v>
      </c>
      <c r="H34" s="38" t="e">
        <f>Spisak!#REF!</f>
        <v>#REF!</v>
      </c>
      <c r="I34" s="38"/>
      <c r="J34" s="38"/>
      <c r="K34" s="38"/>
      <c r="L34" s="38"/>
      <c r="M34" s="38"/>
      <c r="N34" s="39" t="e">
        <f>Spisak!#REF!</f>
        <v>#REF!</v>
      </c>
      <c r="O34" s="39"/>
      <c r="P34" s="40" t="e">
        <f>Spisak!#REF!</f>
        <v>#REF!</v>
      </c>
      <c r="Q34" s="41" t="e">
        <f>Spisak!#REF!</f>
        <v>#REF!</v>
      </c>
      <c r="R34" s="42" t="e">
        <f>Spisak!#REF!</f>
        <v>#REF!</v>
      </c>
      <c r="S34" s="80" t="e">
        <f>Spisak!#REF!</f>
        <v>#REF!</v>
      </c>
      <c r="T34" s="81" t="e">
        <f>IF(S34=0,"-",VLOOKUP(S34,Tocjene,2,TRUE))</f>
        <v>#REF!</v>
      </c>
    </row>
    <row r="35" spans="1:20" s="21" customFormat="1" ht="12.75">
      <c r="A35" s="36">
        <v>24</v>
      </c>
      <c r="B35" s="37" t="e">
        <f>Spisak!#REF!</f>
        <v>#REF!</v>
      </c>
      <c r="C35" s="51" t="e">
        <f>Spisak!#REF!</f>
        <v>#REF!</v>
      </c>
      <c r="D35" s="38" t="e">
        <f>Spisak!#REF!</f>
        <v>#REF!</v>
      </c>
      <c r="E35" s="38" t="e">
        <f>Spisak!#REF!</f>
        <v>#REF!</v>
      </c>
      <c r="F35" s="38" t="e">
        <f>Spisak!#REF!</f>
        <v>#REF!</v>
      </c>
      <c r="G35" s="38" t="e">
        <f>Spisak!#REF!</f>
        <v>#REF!</v>
      </c>
      <c r="H35" s="38" t="e">
        <f>Spisak!#REF!</f>
        <v>#REF!</v>
      </c>
      <c r="I35" s="38"/>
      <c r="J35" s="38"/>
      <c r="K35" s="38"/>
      <c r="L35" s="38"/>
      <c r="M35" s="38"/>
      <c r="N35" s="39" t="e">
        <f>Spisak!#REF!</f>
        <v>#REF!</v>
      </c>
      <c r="O35" s="39"/>
      <c r="P35" s="40" t="e">
        <f>Spisak!#REF!</f>
        <v>#REF!</v>
      </c>
      <c r="Q35" s="41" t="e">
        <f>Spisak!#REF!</f>
        <v>#REF!</v>
      </c>
      <c r="R35" s="42" t="e">
        <f>Spisak!#REF!</f>
        <v>#REF!</v>
      </c>
      <c r="S35" s="80" t="e">
        <f>Spisak!#REF!</f>
        <v>#REF!</v>
      </c>
      <c r="T35" s="81" t="e">
        <f>IF(S35=0,"-",VLOOKUP(S35,Tocjene,2,TRUE))</f>
        <v>#REF!</v>
      </c>
    </row>
    <row r="36" spans="1:20" s="21" customFormat="1" ht="12.75">
      <c r="A36" s="36">
        <v>25</v>
      </c>
      <c r="B36" s="37" t="e">
        <f>Spisak!#REF!</f>
        <v>#REF!</v>
      </c>
      <c r="C36" s="51" t="e">
        <f>Spisak!#REF!</f>
        <v>#REF!</v>
      </c>
      <c r="D36" s="38" t="e">
        <f>Spisak!#REF!</f>
        <v>#REF!</v>
      </c>
      <c r="E36" s="38" t="e">
        <f>Spisak!#REF!</f>
        <v>#REF!</v>
      </c>
      <c r="F36" s="38" t="e">
        <f>Spisak!#REF!</f>
        <v>#REF!</v>
      </c>
      <c r="G36" s="38" t="e">
        <f>Spisak!#REF!</f>
        <v>#REF!</v>
      </c>
      <c r="H36" s="38" t="e">
        <f>Spisak!#REF!</f>
        <v>#REF!</v>
      </c>
      <c r="I36" s="38"/>
      <c r="J36" s="38"/>
      <c r="K36" s="38"/>
      <c r="L36" s="38"/>
      <c r="M36" s="38"/>
      <c r="N36" s="39" t="e">
        <f>Spisak!#REF!</f>
        <v>#REF!</v>
      </c>
      <c r="O36" s="39"/>
      <c r="P36" s="40" t="e">
        <f>Spisak!#REF!</f>
        <v>#REF!</v>
      </c>
      <c r="Q36" s="41" t="e">
        <f>Spisak!#REF!</f>
        <v>#REF!</v>
      </c>
      <c r="R36" s="42" t="e">
        <f>Spisak!#REF!</f>
        <v>#REF!</v>
      </c>
      <c r="S36" s="80" t="e">
        <f>Spisak!#REF!</f>
        <v>#REF!</v>
      </c>
      <c r="T36" s="81" t="e">
        <f>IF(S36=0,"-",VLOOKUP(S36,Tocjene,2,TRUE))</f>
        <v>#REF!</v>
      </c>
    </row>
    <row r="37" spans="1:20" s="21" customFormat="1" ht="12.75">
      <c r="A37" s="36">
        <v>26</v>
      </c>
      <c r="B37" s="37" t="e">
        <f>Spisak!#REF!</f>
        <v>#REF!</v>
      </c>
      <c r="C37" s="51" t="e">
        <f>Spisak!#REF!</f>
        <v>#REF!</v>
      </c>
      <c r="D37" s="38" t="e">
        <f>Spisak!#REF!</f>
        <v>#REF!</v>
      </c>
      <c r="E37" s="38" t="e">
        <f>Spisak!#REF!</f>
        <v>#REF!</v>
      </c>
      <c r="F37" s="38" t="e">
        <f>Spisak!#REF!</f>
        <v>#REF!</v>
      </c>
      <c r="G37" s="38" t="e">
        <f>Spisak!#REF!</f>
        <v>#REF!</v>
      </c>
      <c r="H37" s="38" t="e">
        <f>Spisak!#REF!</f>
        <v>#REF!</v>
      </c>
      <c r="I37" s="38"/>
      <c r="J37" s="38"/>
      <c r="K37" s="38"/>
      <c r="L37" s="38"/>
      <c r="M37" s="38"/>
      <c r="N37" s="39" t="e">
        <f>Spisak!#REF!</f>
        <v>#REF!</v>
      </c>
      <c r="O37" s="39"/>
      <c r="P37" s="40" t="e">
        <f>Spisak!#REF!</f>
        <v>#REF!</v>
      </c>
      <c r="Q37" s="41" t="e">
        <f>Spisak!#REF!</f>
        <v>#REF!</v>
      </c>
      <c r="R37" s="42" t="e">
        <f>Spisak!#REF!</f>
        <v>#REF!</v>
      </c>
      <c r="S37" s="80" t="e">
        <f>Spisak!#REF!</f>
        <v>#REF!</v>
      </c>
      <c r="T37" s="81" t="e">
        <f>IF(S37=0,"-",VLOOKUP(S37,Tocjene,2,TRUE))</f>
        <v>#REF!</v>
      </c>
    </row>
    <row r="38" spans="1:20" s="21" customFormat="1" ht="12.75">
      <c r="A38" s="36">
        <v>27</v>
      </c>
      <c r="B38" s="37" t="e">
        <f>Spisak!#REF!</f>
        <v>#REF!</v>
      </c>
      <c r="C38" s="51" t="e">
        <f>Spisak!#REF!</f>
        <v>#REF!</v>
      </c>
      <c r="D38" s="38" t="e">
        <f>Spisak!#REF!</f>
        <v>#REF!</v>
      </c>
      <c r="E38" s="38" t="e">
        <f>Spisak!#REF!</f>
        <v>#REF!</v>
      </c>
      <c r="F38" s="38" t="e">
        <f>Spisak!#REF!</f>
        <v>#REF!</v>
      </c>
      <c r="G38" s="38" t="e">
        <f>Spisak!#REF!</f>
        <v>#REF!</v>
      </c>
      <c r="H38" s="38" t="e">
        <f>Spisak!#REF!</f>
        <v>#REF!</v>
      </c>
      <c r="I38" s="38"/>
      <c r="J38" s="38"/>
      <c r="K38" s="38"/>
      <c r="L38" s="38"/>
      <c r="M38" s="38"/>
      <c r="N38" s="39" t="e">
        <f>Spisak!#REF!</f>
        <v>#REF!</v>
      </c>
      <c r="O38" s="39"/>
      <c r="P38" s="40" t="e">
        <f>Spisak!#REF!</f>
        <v>#REF!</v>
      </c>
      <c r="Q38" s="41" t="e">
        <f>Spisak!#REF!</f>
        <v>#REF!</v>
      </c>
      <c r="R38" s="42" t="e">
        <f>Spisak!#REF!</f>
        <v>#REF!</v>
      </c>
      <c r="S38" s="80" t="e">
        <f>Spisak!#REF!</f>
        <v>#REF!</v>
      </c>
      <c r="T38" s="81" t="e">
        <f>IF(S38=0,"-",VLOOKUP(S38,Tocjene,2,TRUE))</f>
        <v>#REF!</v>
      </c>
    </row>
    <row r="39" spans="1:20" s="21" customFormat="1" ht="12.75">
      <c r="A39" s="36">
        <v>28</v>
      </c>
      <c r="B39" s="37" t="e">
        <f>Spisak!#REF!</f>
        <v>#REF!</v>
      </c>
      <c r="C39" s="51" t="e">
        <f>Spisak!#REF!</f>
        <v>#REF!</v>
      </c>
      <c r="D39" s="38" t="e">
        <f>Spisak!#REF!</f>
        <v>#REF!</v>
      </c>
      <c r="E39" s="38" t="e">
        <f>Spisak!#REF!</f>
        <v>#REF!</v>
      </c>
      <c r="F39" s="38" t="e">
        <f>Spisak!#REF!</f>
        <v>#REF!</v>
      </c>
      <c r="G39" s="38" t="e">
        <f>Spisak!#REF!</f>
        <v>#REF!</v>
      </c>
      <c r="H39" s="38" t="e">
        <f>Spisak!#REF!</f>
        <v>#REF!</v>
      </c>
      <c r="I39" s="38"/>
      <c r="J39" s="38"/>
      <c r="K39" s="38"/>
      <c r="L39" s="38"/>
      <c r="M39" s="38"/>
      <c r="N39" s="39" t="e">
        <f>Spisak!#REF!</f>
        <v>#REF!</v>
      </c>
      <c r="O39" s="39"/>
      <c r="P39" s="40" t="e">
        <f>Spisak!#REF!</f>
        <v>#REF!</v>
      </c>
      <c r="Q39" s="41" t="e">
        <f>Spisak!#REF!</f>
        <v>#REF!</v>
      </c>
      <c r="R39" s="42" t="e">
        <f>Spisak!#REF!</f>
        <v>#REF!</v>
      </c>
      <c r="S39" s="80" t="e">
        <f>Spisak!#REF!</f>
        <v>#REF!</v>
      </c>
      <c r="T39" s="81" t="e">
        <f>IF(S39=0,"-",VLOOKUP(S39,Tocjene,2,TRUE))</f>
        <v>#REF!</v>
      </c>
    </row>
    <row r="40" spans="1:20" s="21" customFormat="1" ht="12.75">
      <c r="A40" s="36">
        <v>29</v>
      </c>
      <c r="B40" s="37" t="e">
        <f>Spisak!#REF!</f>
        <v>#REF!</v>
      </c>
      <c r="C40" s="51" t="e">
        <f>Spisak!#REF!</f>
        <v>#REF!</v>
      </c>
      <c r="D40" s="38" t="e">
        <f>Spisak!#REF!</f>
        <v>#REF!</v>
      </c>
      <c r="E40" s="38" t="e">
        <f>Spisak!#REF!</f>
        <v>#REF!</v>
      </c>
      <c r="F40" s="38" t="e">
        <f>Spisak!#REF!</f>
        <v>#REF!</v>
      </c>
      <c r="G40" s="38" t="e">
        <f>Spisak!#REF!</f>
        <v>#REF!</v>
      </c>
      <c r="H40" s="38" t="e">
        <f>Spisak!#REF!</f>
        <v>#REF!</v>
      </c>
      <c r="I40" s="38"/>
      <c r="J40" s="38"/>
      <c r="K40" s="38"/>
      <c r="L40" s="38"/>
      <c r="M40" s="38"/>
      <c r="N40" s="39" t="e">
        <f>Spisak!#REF!</f>
        <v>#REF!</v>
      </c>
      <c r="O40" s="39"/>
      <c r="P40" s="40" t="e">
        <f>Spisak!#REF!</f>
        <v>#REF!</v>
      </c>
      <c r="Q40" s="41" t="e">
        <f>Spisak!#REF!</f>
        <v>#REF!</v>
      </c>
      <c r="R40" s="42" t="e">
        <f>Spisak!#REF!</f>
        <v>#REF!</v>
      </c>
      <c r="S40" s="80" t="e">
        <f>Spisak!#REF!</f>
        <v>#REF!</v>
      </c>
      <c r="T40" s="81" t="e">
        <f>IF(S40=0,"-",VLOOKUP(S40,Tocjene,2,TRUE))</f>
        <v>#REF!</v>
      </c>
    </row>
    <row r="41" spans="1:20" s="21" customFormat="1" ht="12.75">
      <c r="A41" s="36">
        <v>30</v>
      </c>
      <c r="B41" s="37" t="e">
        <f>Spisak!#REF!</f>
        <v>#REF!</v>
      </c>
      <c r="C41" s="51" t="e">
        <f>Spisak!#REF!</f>
        <v>#REF!</v>
      </c>
      <c r="D41" s="38" t="e">
        <f>Spisak!#REF!</f>
        <v>#REF!</v>
      </c>
      <c r="E41" s="38" t="e">
        <f>Spisak!#REF!</f>
        <v>#REF!</v>
      </c>
      <c r="F41" s="38" t="e">
        <f>Spisak!#REF!</f>
        <v>#REF!</v>
      </c>
      <c r="G41" s="38" t="e">
        <f>Spisak!#REF!</f>
        <v>#REF!</v>
      </c>
      <c r="H41" s="38" t="e">
        <f>Spisak!#REF!</f>
        <v>#REF!</v>
      </c>
      <c r="I41" s="38"/>
      <c r="J41" s="38"/>
      <c r="K41" s="38"/>
      <c r="L41" s="38"/>
      <c r="M41" s="38"/>
      <c r="N41" s="39" t="e">
        <f>Spisak!#REF!</f>
        <v>#REF!</v>
      </c>
      <c r="O41" s="39"/>
      <c r="P41" s="40" t="e">
        <f>Spisak!#REF!</f>
        <v>#REF!</v>
      </c>
      <c r="Q41" s="41" t="e">
        <f>Spisak!#REF!</f>
        <v>#REF!</v>
      </c>
      <c r="R41" s="42" t="e">
        <f>Spisak!#REF!</f>
        <v>#REF!</v>
      </c>
      <c r="S41" s="80" t="e">
        <f>Spisak!#REF!</f>
        <v>#REF!</v>
      </c>
      <c r="T41" s="81" t="e">
        <f>IF(S41=0,"-",VLOOKUP(S41,Tocjene,2,TRUE))</f>
        <v>#REF!</v>
      </c>
    </row>
    <row r="42" spans="1:20" s="21" customFormat="1" ht="12.75">
      <c r="A42" s="36">
        <v>31</v>
      </c>
      <c r="B42" s="37" t="e">
        <f>Spisak!#REF!</f>
        <v>#REF!</v>
      </c>
      <c r="C42" s="51" t="e">
        <f>Spisak!#REF!</f>
        <v>#REF!</v>
      </c>
      <c r="D42" s="38" t="e">
        <f>Spisak!#REF!</f>
        <v>#REF!</v>
      </c>
      <c r="E42" s="38" t="e">
        <f>Spisak!#REF!</f>
        <v>#REF!</v>
      </c>
      <c r="F42" s="38" t="e">
        <f>Spisak!#REF!</f>
        <v>#REF!</v>
      </c>
      <c r="G42" s="38" t="e">
        <f>Spisak!#REF!</f>
        <v>#REF!</v>
      </c>
      <c r="H42" s="38" t="e">
        <f>Spisak!#REF!</f>
        <v>#REF!</v>
      </c>
      <c r="I42" s="38"/>
      <c r="J42" s="38"/>
      <c r="K42" s="38"/>
      <c r="L42" s="38"/>
      <c r="M42" s="38"/>
      <c r="N42" s="39" t="e">
        <f>Spisak!#REF!</f>
        <v>#REF!</v>
      </c>
      <c r="O42" s="39"/>
      <c r="P42" s="40" t="e">
        <f>Spisak!#REF!</f>
        <v>#REF!</v>
      </c>
      <c r="Q42" s="41" t="e">
        <f>Spisak!#REF!</f>
        <v>#REF!</v>
      </c>
      <c r="R42" s="42" t="e">
        <f>Spisak!#REF!</f>
        <v>#REF!</v>
      </c>
      <c r="S42" s="80" t="e">
        <f>Spisak!#REF!</f>
        <v>#REF!</v>
      </c>
      <c r="T42" s="81" t="e">
        <f>IF(S42=0,"-",VLOOKUP(S42,Tocjene,2,TRUE))</f>
        <v>#REF!</v>
      </c>
    </row>
    <row r="43" spans="1:20" s="21" customFormat="1" ht="12.75">
      <c r="A43" s="36">
        <v>32</v>
      </c>
      <c r="B43" s="37" t="e">
        <f>Spisak!#REF!</f>
        <v>#REF!</v>
      </c>
      <c r="C43" s="51" t="e">
        <f>Spisak!#REF!</f>
        <v>#REF!</v>
      </c>
      <c r="D43" s="38" t="e">
        <f>Spisak!#REF!</f>
        <v>#REF!</v>
      </c>
      <c r="E43" s="38" t="e">
        <f>Spisak!#REF!</f>
        <v>#REF!</v>
      </c>
      <c r="F43" s="38" t="e">
        <f>Spisak!#REF!</f>
        <v>#REF!</v>
      </c>
      <c r="G43" s="38" t="e">
        <f>Spisak!#REF!</f>
        <v>#REF!</v>
      </c>
      <c r="H43" s="38" t="e">
        <f>Spisak!#REF!</f>
        <v>#REF!</v>
      </c>
      <c r="I43" s="38"/>
      <c r="J43" s="38"/>
      <c r="K43" s="38"/>
      <c r="L43" s="38"/>
      <c r="M43" s="38"/>
      <c r="N43" s="39" t="e">
        <f>Spisak!#REF!</f>
        <v>#REF!</v>
      </c>
      <c r="O43" s="39"/>
      <c r="P43" s="40" t="e">
        <f>Spisak!#REF!</f>
        <v>#REF!</v>
      </c>
      <c r="Q43" s="41" t="e">
        <f>Spisak!#REF!</f>
        <v>#REF!</v>
      </c>
      <c r="R43" s="42" t="e">
        <f>Spisak!#REF!</f>
        <v>#REF!</v>
      </c>
      <c r="S43" s="80" t="e">
        <f>Spisak!#REF!</f>
        <v>#REF!</v>
      </c>
      <c r="T43" s="81" t="e">
        <f>IF(S43=0,"-",VLOOKUP(S43,Tocjene,2,TRUE))</f>
        <v>#REF!</v>
      </c>
    </row>
    <row r="44" spans="1:20" s="21" customFormat="1" ht="12.75">
      <c r="A44" s="36">
        <v>33</v>
      </c>
      <c r="B44" s="37" t="e">
        <f>Spisak!#REF!</f>
        <v>#REF!</v>
      </c>
      <c r="C44" s="51" t="e">
        <f>Spisak!#REF!</f>
        <v>#REF!</v>
      </c>
      <c r="D44" s="38" t="e">
        <f>Spisak!#REF!</f>
        <v>#REF!</v>
      </c>
      <c r="E44" s="38" t="e">
        <f>Spisak!#REF!</f>
        <v>#REF!</v>
      </c>
      <c r="F44" s="38" t="e">
        <f>Spisak!#REF!</f>
        <v>#REF!</v>
      </c>
      <c r="G44" s="38" t="e">
        <f>Spisak!#REF!</f>
        <v>#REF!</v>
      </c>
      <c r="H44" s="38" t="e">
        <f>Spisak!#REF!</f>
        <v>#REF!</v>
      </c>
      <c r="I44" s="38"/>
      <c r="J44" s="38"/>
      <c r="K44" s="38"/>
      <c r="L44" s="38"/>
      <c r="M44" s="38"/>
      <c r="N44" s="39" t="e">
        <f>Spisak!#REF!</f>
        <v>#REF!</v>
      </c>
      <c r="O44" s="39"/>
      <c r="P44" s="40" t="e">
        <f>Spisak!#REF!</f>
        <v>#REF!</v>
      </c>
      <c r="Q44" s="41" t="e">
        <f>Spisak!#REF!</f>
        <v>#REF!</v>
      </c>
      <c r="R44" s="42" t="e">
        <f>Spisak!#REF!</f>
        <v>#REF!</v>
      </c>
      <c r="S44" s="80" t="e">
        <f>Spisak!#REF!</f>
        <v>#REF!</v>
      </c>
      <c r="T44" s="81" t="e">
        <f>IF(S44=0,"-",VLOOKUP(S44,Tocjene,2,TRUE))</f>
        <v>#REF!</v>
      </c>
    </row>
    <row r="45" spans="1:20" s="21" customFormat="1" ht="12.75">
      <c r="A45" s="36">
        <v>34</v>
      </c>
      <c r="B45" s="37" t="e">
        <f>Spisak!#REF!</f>
        <v>#REF!</v>
      </c>
      <c r="C45" s="51" t="e">
        <f>Spisak!#REF!</f>
        <v>#REF!</v>
      </c>
      <c r="D45" s="38" t="e">
        <f>Spisak!#REF!</f>
        <v>#REF!</v>
      </c>
      <c r="E45" s="38" t="e">
        <f>Spisak!#REF!</f>
        <v>#REF!</v>
      </c>
      <c r="F45" s="38" t="e">
        <f>Spisak!#REF!</f>
        <v>#REF!</v>
      </c>
      <c r="G45" s="38" t="e">
        <f>Spisak!#REF!</f>
        <v>#REF!</v>
      </c>
      <c r="H45" s="38" t="e">
        <f>Spisak!#REF!</f>
        <v>#REF!</v>
      </c>
      <c r="I45" s="38"/>
      <c r="J45" s="38"/>
      <c r="K45" s="38"/>
      <c r="L45" s="38"/>
      <c r="M45" s="38"/>
      <c r="N45" s="39" t="e">
        <f>Spisak!#REF!</f>
        <v>#REF!</v>
      </c>
      <c r="O45" s="39"/>
      <c r="P45" s="40" t="e">
        <f>Spisak!#REF!</f>
        <v>#REF!</v>
      </c>
      <c r="Q45" s="41" t="e">
        <f>Spisak!#REF!</f>
        <v>#REF!</v>
      </c>
      <c r="R45" s="42" t="e">
        <f>Spisak!#REF!</f>
        <v>#REF!</v>
      </c>
      <c r="S45" s="80" t="e">
        <f>Spisak!#REF!</f>
        <v>#REF!</v>
      </c>
      <c r="T45" s="81" t="e">
        <f>IF(S45=0,"-",VLOOKUP(S45,Tocjene,2,TRUE))</f>
        <v>#REF!</v>
      </c>
    </row>
    <row r="46" spans="1:20" s="21" customFormat="1" ht="12.75">
      <c r="A46" s="36">
        <v>35</v>
      </c>
      <c r="B46" s="37" t="e">
        <f>Spisak!#REF!</f>
        <v>#REF!</v>
      </c>
      <c r="C46" s="51" t="e">
        <f>Spisak!#REF!</f>
        <v>#REF!</v>
      </c>
      <c r="D46" s="38" t="e">
        <f>Spisak!#REF!</f>
        <v>#REF!</v>
      </c>
      <c r="E46" s="38" t="e">
        <f>Spisak!#REF!</f>
        <v>#REF!</v>
      </c>
      <c r="F46" s="38" t="e">
        <f>Spisak!#REF!</f>
        <v>#REF!</v>
      </c>
      <c r="G46" s="38" t="e">
        <f>Spisak!#REF!</f>
        <v>#REF!</v>
      </c>
      <c r="H46" s="38" t="e">
        <f>Spisak!#REF!</f>
        <v>#REF!</v>
      </c>
      <c r="I46" s="38"/>
      <c r="J46" s="38"/>
      <c r="K46" s="38"/>
      <c r="L46" s="38"/>
      <c r="M46" s="38"/>
      <c r="N46" s="39" t="e">
        <f>Spisak!#REF!</f>
        <v>#REF!</v>
      </c>
      <c r="O46" s="39"/>
      <c r="P46" s="40" t="e">
        <f>Spisak!#REF!</f>
        <v>#REF!</v>
      </c>
      <c r="Q46" s="41" t="e">
        <f>Spisak!#REF!</f>
        <v>#REF!</v>
      </c>
      <c r="R46" s="42" t="e">
        <f>Spisak!#REF!</f>
        <v>#REF!</v>
      </c>
      <c r="S46" s="80" t="e">
        <f>Spisak!#REF!</f>
        <v>#REF!</v>
      </c>
      <c r="T46" s="81" t="e">
        <f>IF(S46=0,"-",VLOOKUP(S46,Tocjene,2,TRUE))</f>
        <v>#REF!</v>
      </c>
    </row>
    <row r="47" spans="1:20" ht="12.75">
      <c r="A47" s="36">
        <v>36</v>
      </c>
      <c r="B47" s="37" t="e">
        <f>Spisak!#REF!</f>
        <v>#REF!</v>
      </c>
      <c r="C47" s="51" t="e">
        <f>Spisak!#REF!</f>
        <v>#REF!</v>
      </c>
      <c r="D47" s="38" t="e">
        <f>Spisak!#REF!</f>
        <v>#REF!</v>
      </c>
      <c r="E47" s="38" t="e">
        <f>Spisak!#REF!</f>
        <v>#REF!</v>
      </c>
      <c r="F47" s="38" t="e">
        <f>Spisak!#REF!</f>
        <v>#REF!</v>
      </c>
      <c r="G47" s="38" t="e">
        <f>Spisak!#REF!</f>
        <v>#REF!</v>
      </c>
      <c r="H47" s="38" t="e">
        <f>Spisak!#REF!</f>
        <v>#REF!</v>
      </c>
      <c r="I47" s="38"/>
      <c r="J47" s="38"/>
      <c r="K47" s="38"/>
      <c r="L47" s="38"/>
      <c r="M47" s="38"/>
      <c r="N47" s="39" t="e">
        <f>Spisak!#REF!</f>
        <v>#REF!</v>
      </c>
      <c r="O47" s="39"/>
      <c r="P47" s="40" t="e">
        <f>Spisak!#REF!</f>
        <v>#REF!</v>
      </c>
      <c r="Q47" s="41" t="e">
        <f>Spisak!#REF!</f>
        <v>#REF!</v>
      </c>
      <c r="R47" s="42" t="e">
        <f>Spisak!#REF!</f>
        <v>#REF!</v>
      </c>
      <c r="S47" s="80" t="e">
        <f>Spisak!#REF!</f>
        <v>#REF!</v>
      </c>
      <c r="T47" s="81" t="e">
        <f>IF(S47=0,"-",VLOOKUP(S47,Tocjene,2,TRUE))</f>
        <v>#REF!</v>
      </c>
    </row>
    <row r="48" spans="1:20" ht="12.75">
      <c r="A48" s="36">
        <v>37</v>
      </c>
      <c r="B48" s="37" t="e">
        <f>Spisak!#REF!</f>
        <v>#REF!</v>
      </c>
      <c r="C48" s="51" t="e">
        <f>Spisak!#REF!</f>
        <v>#REF!</v>
      </c>
      <c r="D48" s="38" t="e">
        <f>Spisak!#REF!</f>
        <v>#REF!</v>
      </c>
      <c r="E48" s="38" t="e">
        <f>Spisak!#REF!</f>
        <v>#REF!</v>
      </c>
      <c r="F48" s="38" t="e">
        <f>Spisak!#REF!</f>
        <v>#REF!</v>
      </c>
      <c r="G48" s="38" t="e">
        <f>Spisak!#REF!</f>
        <v>#REF!</v>
      </c>
      <c r="H48" s="38" t="e">
        <f>Spisak!#REF!</f>
        <v>#REF!</v>
      </c>
      <c r="I48" s="38"/>
      <c r="J48" s="38"/>
      <c r="K48" s="38"/>
      <c r="L48" s="38"/>
      <c r="M48" s="38"/>
      <c r="N48" s="39" t="e">
        <f>Spisak!#REF!</f>
        <v>#REF!</v>
      </c>
      <c r="O48" s="39"/>
      <c r="P48" s="40" t="e">
        <f>Spisak!#REF!</f>
        <v>#REF!</v>
      </c>
      <c r="Q48" s="41" t="e">
        <f>Spisak!#REF!</f>
        <v>#REF!</v>
      </c>
      <c r="R48" s="42" t="e">
        <f>Spisak!#REF!</f>
        <v>#REF!</v>
      </c>
      <c r="S48" s="80" t="e">
        <f>Spisak!#REF!</f>
        <v>#REF!</v>
      </c>
      <c r="T48" s="81" t="e">
        <f>IF(S48=0,"-",VLOOKUP(S48,Tocjene,2,TRUE))</f>
        <v>#REF!</v>
      </c>
    </row>
    <row r="49" spans="1:20" ht="12.75">
      <c r="A49" s="36">
        <v>38</v>
      </c>
      <c r="B49" s="37" t="e">
        <f>Spisak!#REF!</f>
        <v>#REF!</v>
      </c>
      <c r="C49" s="51" t="e">
        <f>Spisak!#REF!</f>
        <v>#REF!</v>
      </c>
      <c r="D49" s="38" t="e">
        <f>Spisak!#REF!</f>
        <v>#REF!</v>
      </c>
      <c r="E49" s="38" t="e">
        <f>Spisak!#REF!</f>
        <v>#REF!</v>
      </c>
      <c r="F49" s="38" t="e">
        <f>Spisak!#REF!</f>
        <v>#REF!</v>
      </c>
      <c r="G49" s="38" t="e">
        <f>Spisak!#REF!</f>
        <v>#REF!</v>
      </c>
      <c r="H49" s="38" t="e">
        <f>Spisak!#REF!</f>
        <v>#REF!</v>
      </c>
      <c r="I49" s="38"/>
      <c r="J49" s="38"/>
      <c r="K49" s="38"/>
      <c r="L49" s="38"/>
      <c r="M49" s="38"/>
      <c r="N49" s="39" t="e">
        <f>Spisak!#REF!</f>
        <v>#REF!</v>
      </c>
      <c r="O49" s="39"/>
      <c r="P49" s="40" t="e">
        <f>Spisak!#REF!</f>
        <v>#REF!</v>
      </c>
      <c r="Q49" s="41" t="e">
        <f>Spisak!#REF!</f>
        <v>#REF!</v>
      </c>
      <c r="R49" s="42" t="e">
        <f>Spisak!#REF!</f>
        <v>#REF!</v>
      </c>
      <c r="S49" s="80" t="e">
        <f>Spisak!#REF!</f>
        <v>#REF!</v>
      </c>
      <c r="T49" s="81" t="e">
        <f>IF(S49=0,"-",VLOOKUP(S49,Tocjene,2,TRUE))</f>
        <v>#REF!</v>
      </c>
    </row>
    <row r="50" spans="1:20" ht="12.75">
      <c r="A50" s="36">
        <v>39</v>
      </c>
      <c r="B50" s="37" t="e">
        <f>Spisak!#REF!</f>
        <v>#REF!</v>
      </c>
      <c r="C50" s="51" t="e">
        <f>Spisak!#REF!</f>
        <v>#REF!</v>
      </c>
      <c r="D50" s="38" t="e">
        <f>Spisak!#REF!</f>
        <v>#REF!</v>
      </c>
      <c r="E50" s="38" t="e">
        <f>Spisak!#REF!</f>
        <v>#REF!</v>
      </c>
      <c r="F50" s="38" t="e">
        <f>Spisak!#REF!</f>
        <v>#REF!</v>
      </c>
      <c r="G50" s="38" t="e">
        <f>Spisak!#REF!</f>
        <v>#REF!</v>
      </c>
      <c r="H50" s="38" t="e">
        <f>Spisak!#REF!</f>
        <v>#REF!</v>
      </c>
      <c r="I50" s="38"/>
      <c r="J50" s="38"/>
      <c r="K50" s="38"/>
      <c r="L50" s="38"/>
      <c r="M50" s="38"/>
      <c r="N50" s="39" t="e">
        <f>Spisak!#REF!</f>
        <v>#REF!</v>
      </c>
      <c r="O50" s="39"/>
      <c r="P50" s="40" t="e">
        <f>Spisak!#REF!</f>
        <v>#REF!</v>
      </c>
      <c r="Q50" s="41" t="e">
        <f>Spisak!#REF!</f>
        <v>#REF!</v>
      </c>
      <c r="R50" s="42" t="e">
        <f>Spisak!#REF!</f>
        <v>#REF!</v>
      </c>
      <c r="S50" s="80" t="e">
        <f>Spisak!#REF!</f>
        <v>#REF!</v>
      </c>
      <c r="T50" s="81" t="e">
        <f>IF(S50=0,"-",VLOOKUP(S50,Tocjene,2,TRUE))</f>
        <v>#REF!</v>
      </c>
    </row>
    <row r="51" spans="1:20" ht="12.75">
      <c r="A51" s="36">
        <v>40</v>
      </c>
      <c r="B51" s="37" t="e">
        <f>Spisak!#REF!</f>
        <v>#REF!</v>
      </c>
      <c r="C51" s="51" t="e">
        <f>Spisak!#REF!</f>
        <v>#REF!</v>
      </c>
      <c r="D51" s="38" t="e">
        <f>Spisak!#REF!</f>
        <v>#REF!</v>
      </c>
      <c r="E51" s="38" t="e">
        <f>Spisak!#REF!</f>
        <v>#REF!</v>
      </c>
      <c r="F51" s="38" t="e">
        <f>Spisak!#REF!</f>
        <v>#REF!</v>
      </c>
      <c r="G51" s="38" t="e">
        <f>Spisak!#REF!</f>
        <v>#REF!</v>
      </c>
      <c r="H51" s="38" t="e">
        <f>Spisak!#REF!</f>
        <v>#REF!</v>
      </c>
      <c r="I51" s="38"/>
      <c r="J51" s="38"/>
      <c r="K51" s="38"/>
      <c r="L51" s="38"/>
      <c r="M51" s="38"/>
      <c r="N51" s="39" t="e">
        <f>Spisak!#REF!</f>
        <v>#REF!</v>
      </c>
      <c r="O51" s="39"/>
      <c r="P51" s="40" t="e">
        <f>Spisak!#REF!</f>
        <v>#REF!</v>
      </c>
      <c r="Q51" s="41" t="e">
        <f>Spisak!#REF!</f>
        <v>#REF!</v>
      </c>
      <c r="R51" s="42" t="e">
        <f>Spisak!#REF!</f>
        <v>#REF!</v>
      </c>
      <c r="S51" s="80" t="e">
        <f>Spisak!#REF!</f>
        <v>#REF!</v>
      </c>
      <c r="T51" s="81" t="e">
        <f>IF(S51=0,"-",VLOOKUP(S51,Tocjene,2,TRUE))</f>
        <v>#REF!</v>
      </c>
    </row>
    <row r="52" spans="1:20" ht="12.75">
      <c r="A52" s="36">
        <v>41</v>
      </c>
      <c r="B52" s="37" t="e">
        <f>Spisak!#REF!</f>
        <v>#REF!</v>
      </c>
      <c r="C52" s="51" t="e">
        <f>Spisak!#REF!</f>
        <v>#REF!</v>
      </c>
      <c r="D52" s="38" t="e">
        <f>Spisak!#REF!</f>
        <v>#REF!</v>
      </c>
      <c r="E52" s="38" t="e">
        <f>Spisak!#REF!</f>
        <v>#REF!</v>
      </c>
      <c r="F52" s="38" t="e">
        <f>Spisak!#REF!</f>
        <v>#REF!</v>
      </c>
      <c r="G52" s="38" t="e">
        <f>Spisak!#REF!</f>
        <v>#REF!</v>
      </c>
      <c r="H52" s="38" t="e">
        <f>Spisak!#REF!</f>
        <v>#REF!</v>
      </c>
      <c r="I52" s="38"/>
      <c r="J52" s="38"/>
      <c r="K52" s="38"/>
      <c r="L52" s="38"/>
      <c r="M52" s="38"/>
      <c r="N52" s="39" t="e">
        <f>Spisak!#REF!</f>
        <v>#REF!</v>
      </c>
      <c r="O52" s="39"/>
      <c r="P52" s="40" t="e">
        <f>Spisak!#REF!</f>
        <v>#REF!</v>
      </c>
      <c r="Q52" s="41" t="e">
        <f>Spisak!#REF!</f>
        <v>#REF!</v>
      </c>
      <c r="R52" s="42" t="e">
        <f>Spisak!#REF!</f>
        <v>#REF!</v>
      </c>
      <c r="S52" s="80" t="e">
        <f>Spisak!#REF!</f>
        <v>#REF!</v>
      </c>
      <c r="T52" s="81" t="e">
        <f>IF(S52=0,"-",VLOOKUP(S52,Tocjene,2,TRUE))</f>
        <v>#REF!</v>
      </c>
    </row>
    <row r="53" spans="1:20" ht="12.75">
      <c r="A53" s="36">
        <v>42</v>
      </c>
      <c r="B53" s="37" t="e">
        <f>Spisak!#REF!</f>
        <v>#REF!</v>
      </c>
      <c r="C53" s="51" t="e">
        <f>Spisak!#REF!</f>
        <v>#REF!</v>
      </c>
      <c r="D53" s="38" t="e">
        <f>Spisak!#REF!</f>
        <v>#REF!</v>
      </c>
      <c r="E53" s="38" t="e">
        <f>Spisak!#REF!</f>
        <v>#REF!</v>
      </c>
      <c r="F53" s="38" t="e">
        <f>Spisak!#REF!</f>
        <v>#REF!</v>
      </c>
      <c r="G53" s="38" t="e">
        <f>Spisak!#REF!</f>
        <v>#REF!</v>
      </c>
      <c r="H53" s="38" t="e">
        <f>Spisak!#REF!</f>
        <v>#REF!</v>
      </c>
      <c r="I53" s="38"/>
      <c r="J53" s="38"/>
      <c r="K53" s="38"/>
      <c r="L53" s="38"/>
      <c r="M53" s="38"/>
      <c r="N53" s="39" t="e">
        <f>Spisak!#REF!</f>
        <v>#REF!</v>
      </c>
      <c r="O53" s="39"/>
      <c r="P53" s="40" t="e">
        <f>Spisak!#REF!</f>
        <v>#REF!</v>
      </c>
      <c r="Q53" s="41" t="e">
        <f>Spisak!#REF!</f>
        <v>#REF!</v>
      </c>
      <c r="R53" s="42" t="e">
        <f>Spisak!#REF!</f>
        <v>#REF!</v>
      </c>
      <c r="S53" s="80" t="e">
        <f>Spisak!#REF!</f>
        <v>#REF!</v>
      </c>
      <c r="T53" s="81" t="e">
        <f>IF(S53=0,"-",VLOOKUP(S53,Tocjene,2,TRUE))</f>
        <v>#REF!</v>
      </c>
    </row>
    <row r="54" spans="1:20" ht="12.75">
      <c r="A54" s="36">
        <v>43</v>
      </c>
      <c r="B54" s="37" t="e">
        <f>Spisak!#REF!</f>
        <v>#REF!</v>
      </c>
      <c r="C54" s="51" t="e">
        <f>Spisak!#REF!</f>
        <v>#REF!</v>
      </c>
      <c r="D54" s="38" t="e">
        <f>Spisak!#REF!</f>
        <v>#REF!</v>
      </c>
      <c r="E54" s="38" t="e">
        <f>Spisak!#REF!</f>
        <v>#REF!</v>
      </c>
      <c r="F54" s="38" t="e">
        <f>Spisak!#REF!</f>
        <v>#REF!</v>
      </c>
      <c r="G54" s="38" t="e">
        <f>Spisak!#REF!</f>
        <v>#REF!</v>
      </c>
      <c r="H54" s="38" t="e">
        <f>Spisak!#REF!</f>
        <v>#REF!</v>
      </c>
      <c r="I54" s="38"/>
      <c r="J54" s="38"/>
      <c r="K54" s="38"/>
      <c r="L54" s="38"/>
      <c r="M54" s="38"/>
      <c r="N54" s="39" t="e">
        <f>Spisak!#REF!</f>
        <v>#REF!</v>
      </c>
      <c r="O54" s="39"/>
      <c r="P54" s="40" t="e">
        <f>Spisak!#REF!</f>
        <v>#REF!</v>
      </c>
      <c r="Q54" s="41" t="e">
        <f>Spisak!#REF!</f>
        <v>#REF!</v>
      </c>
      <c r="R54" s="42" t="e">
        <f>Spisak!#REF!</f>
        <v>#REF!</v>
      </c>
      <c r="S54" s="80" t="e">
        <f>Spisak!#REF!</f>
        <v>#REF!</v>
      </c>
      <c r="T54" s="81" t="e">
        <f>IF(S54=0,"-",VLOOKUP(S54,Tocjene,2,TRUE))</f>
        <v>#REF!</v>
      </c>
    </row>
    <row r="55" spans="1:20" ht="12.75">
      <c r="A55" s="36">
        <v>44</v>
      </c>
      <c r="B55" s="37" t="e">
        <f>Spisak!#REF!</f>
        <v>#REF!</v>
      </c>
      <c r="C55" s="51" t="e">
        <f>Spisak!#REF!</f>
        <v>#REF!</v>
      </c>
      <c r="D55" s="38" t="e">
        <f>Spisak!#REF!</f>
        <v>#REF!</v>
      </c>
      <c r="E55" s="38" t="e">
        <f>Spisak!#REF!</f>
        <v>#REF!</v>
      </c>
      <c r="F55" s="38" t="e">
        <f>Spisak!#REF!</f>
        <v>#REF!</v>
      </c>
      <c r="G55" s="38" t="e">
        <f>Spisak!#REF!</f>
        <v>#REF!</v>
      </c>
      <c r="H55" s="38" t="e">
        <f>Spisak!#REF!</f>
        <v>#REF!</v>
      </c>
      <c r="I55" s="38"/>
      <c r="J55" s="38"/>
      <c r="K55" s="38"/>
      <c r="L55" s="38"/>
      <c r="M55" s="38"/>
      <c r="N55" s="39" t="e">
        <f>Spisak!#REF!</f>
        <v>#REF!</v>
      </c>
      <c r="O55" s="39"/>
      <c r="P55" s="40" t="e">
        <f>Spisak!#REF!</f>
        <v>#REF!</v>
      </c>
      <c r="Q55" s="41" t="e">
        <f>Spisak!#REF!</f>
        <v>#REF!</v>
      </c>
      <c r="R55" s="42" t="e">
        <f>Spisak!#REF!</f>
        <v>#REF!</v>
      </c>
      <c r="S55" s="80" t="e">
        <f>Spisak!#REF!</f>
        <v>#REF!</v>
      </c>
      <c r="T55" s="81" t="e">
        <f>IF(S55=0,"-",VLOOKUP(S55,Tocjene,2,TRUE))</f>
        <v>#REF!</v>
      </c>
    </row>
    <row r="56" spans="1:20" ht="12.75">
      <c r="A56" s="36">
        <v>45</v>
      </c>
      <c r="B56" s="37" t="e">
        <f>Spisak!#REF!</f>
        <v>#REF!</v>
      </c>
      <c r="C56" s="51" t="e">
        <f>Spisak!#REF!</f>
        <v>#REF!</v>
      </c>
      <c r="D56" s="38" t="e">
        <f>Spisak!#REF!</f>
        <v>#REF!</v>
      </c>
      <c r="E56" s="38" t="e">
        <f>Spisak!#REF!</f>
        <v>#REF!</v>
      </c>
      <c r="F56" s="38" t="e">
        <f>Spisak!#REF!</f>
        <v>#REF!</v>
      </c>
      <c r="G56" s="38" t="e">
        <f>Spisak!#REF!</f>
        <v>#REF!</v>
      </c>
      <c r="H56" s="38" t="e">
        <f>Spisak!#REF!</f>
        <v>#REF!</v>
      </c>
      <c r="I56" s="38"/>
      <c r="J56" s="38"/>
      <c r="K56" s="38"/>
      <c r="L56" s="38"/>
      <c r="M56" s="38"/>
      <c r="N56" s="39" t="e">
        <f>Spisak!#REF!</f>
        <v>#REF!</v>
      </c>
      <c r="O56" s="39"/>
      <c r="P56" s="40" t="e">
        <f>Spisak!#REF!</f>
        <v>#REF!</v>
      </c>
      <c r="Q56" s="41" t="e">
        <f>Spisak!#REF!</f>
        <v>#REF!</v>
      </c>
      <c r="R56" s="42" t="e">
        <f>Spisak!#REF!</f>
        <v>#REF!</v>
      </c>
      <c r="S56" s="80" t="e">
        <f>Spisak!#REF!</f>
        <v>#REF!</v>
      </c>
      <c r="T56" s="81" t="e">
        <f>IF(S56=0,"-",VLOOKUP(S56,Tocjene,2,TRUE))</f>
        <v>#REF!</v>
      </c>
    </row>
    <row r="57" spans="1:20" ht="12.75">
      <c r="A57" s="36">
        <v>46</v>
      </c>
      <c r="B57" s="37" t="e">
        <f>Spisak!#REF!</f>
        <v>#REF!</v>
      </c>
      <c r="C57" s="51" t="e">
        <f>Spisak!#REF!</f>
        <v>#REF!</v>
      </c>
      <c r="D57" s="38" t="e">
        <f>Spisak!#REF!</f>
        <v>#REF!</v>
      </c>
      <c r="E57" s="38" t="e">
        <f>Spisak!#REF!</f>
        <v>#REF!</v>
      </c>
      <c r="F57" s="38" t="e">
        <f>Spisak!#REF!</f>
        <v>#REF!</v>
      </c>
      <c r="G57" s="38" t="e">
        <f>Spisak!#REF!</f>
        <v>#REF!</v>
      </c>
      <c r="H57" s="38" t="e">
        <f>Spisak!#REF!</f>
        <v>#REF!</v>
      </c>
      <c r="I57" s="38"/>
      <c r="J57" s="38"/>
      <c r="K57" s="38"/>
      <c r="L57" s="38"/>
      <c r="M57" s="38"/>
      <c r="N57" s="39" t="e">
        <f>Spisak!#REF!</f>
        <v>#REF!</v>
      </c>
      <c r="O57" s="39"/>
      <c r="P57" s="40" t="e">
        <f>Spisak!#REF!</f>
        <v>#REF!</v>
      </c>
      <c r="Q57" s="41" t="e">
        <f>Spisak!#REF!</f>
        <v>#REF!</v>
      </c>
      <c r="R57" s="42" t="e">
        <f>Spisak!#REF!</f>
        <v>#REF!</v>
      </c>
      <c r="S57" s="80" t="e">
        <f>Spisak!#REF!</f>
        <v>#REF!</v>
      </c>
      <c r="T57" s="81" t="e">
        <f>IF(S57=0,"-",VLOOKUP(S57,Tocjene,2,TRUE))</f>
        <v>#REF!</v>
      </c>
    </row>
    <row r="58" spans="1:20" ht="12.75">
      <c r="A58" s="36">
        <v>47</v>
      </c>
      <c r="B58" s="37" t="e">
        <f>Spisak!#REF!</f>
        <v>#REF!</v>
      </c>
      <c r="C58" s="51" t="e">
        <f>Spisak!#REF!</f>
        <v>#REF!</v>
      </c>
      <c r="D58" s="38" t="e">
        <f>Spisak!#REF!</f>
        <v>#REF!</v>
      </c>
      <c r="E58" s="38" t="e">
        <f>Spisak!#REF!</f>
        <v>#REF!</v>
      </c>
      <c r="F58" s="38" t="e">
        <f>Spisak!#REF!</f>
        <v>#REF!</v>
      </c>
      <c r="G58" s="38" t="e">
        <f>Spisak!#REF!</f>
        <v>#REF!</v>
      </c>
      <c r="H58" s="38" t="e">
        <f>Spisak!#REF!</f>
        <v>#REF!</v>
      </c>
      <c r="I58" s="38"/>
      <c r="J58" s="38"/>
      <c r="K58" s="38"/>
      <c r="L58" s="38"/>
      <c r="M58" s="38"/>
      <c r="N58" s="39" t="e">
        <f>Spisak!#REF!</f>
        <v>#REF!</v>
      </c>
      <c r="O58" s="39"/>
      <c r="P58" s="40" t="e">
        <f>Spisak!#REF!</f>
        <v>#REF!</v>
      </c>
      <c r="Q58" s="41" t="e">
        <f>Spisak!#REF!</f>
        <v>#REF!</v>
      </c>
      <c r="R58" s="42" t="e">
        <f>Spisak!#REF!</f>
        <v>#REF!</v>
      </c>
      <c r="S58" s="80" t="e">
        <f>Spisak!#REF!</f>
        <v>#REF!</v>
      </c>
      <c r="T58" s="81" t="e">
        <f>IF(S58=0,"-",VLOOKUP(S58,Tocjene,2,TRUE))</f>
        <v>#REF!</v>
      </c>
    </row>
    <row r="59" spans="1:20" ht="12.75">
      <c r="A59" s="36">
        <v>48</v>
      </c>
      <c r="B59" s="37" t="e">
        <f>Spisak!#REF!</f>
        <v>#REF!</v>
      </c>
      <c r="C59" s="51" t="e">
        <f>Spisak!#REF!</f>
        <v>#REF!</v>
      </c>
      <c r="D59" s="38" t="e">
        <f>Spisak!#REF!</f>
        <v>#REF!</v>
      </c>
      <c r="E59" s="38" t="e">
        <f>Spisak!#REF!</f>
        <v>#REF!</v>
      </c>
      <c r="F59" s="38" t="e">
        <f>Spisak!#REF!</f>
        <v>#REF!</v>
      </c>
      <c r="G59" s="38" t="e">
        <f>Spisak!#REF!</f>
        <v>#REF!</v>
      </c>
      <c r="H59" s="38" t="e">
        <f>Spisak!#REF!</f>
        <v>#REF!</v>
      </c>
      <c r="I59" s="38"/>
      <c r="J59" s="38"/>
      <c r="K59" s="38"/>
      <c r="L59" s="38"/>
      <c r="M59" s="38"/>
      <c r="N59" s="39" t="e">
        <f>Spisak!#REF!</f>
        <v>#REF!</v>
      </c>
      <c r="O59" s="39"/>
      <c r="P59" s="40" t="e">
        <f>Spisak!#REF!</f>
        <v>#REF!</v>
      </c>
      <c r="Q59" s="41" t="e">
        <f>Spisak!#REF!</f>
        <v>#REF!</v>
      </c>
      <c r="R59" s="42" t="e">
        <f>Spisak!#REF!</f>
        <v>#REF!</v>
      </c>
      <c r="S59" s="80" t="e">
        <f>Spisak!#REF!</f>
        <v>#REF!</v>
      </c>
      <c r="T59" s="81" t="e">
        <f>IF(S59=0,"-",VLOOKUP(S59,Tocjene,2,TRUE))</f>
        <v>#REF!</v>
      </c>
    </row>
    <row r="60" spans="1:20" ht="12.75">
      <c r="A60" s="36">
        <v>49</v>
      </c>
      <c r="B60" s="37" t="e">
        <f>Spisak!#REF!</f>
        <v>#REF!</v>
      </c>
      <c r="C60" s="51" t="e">
        <f>Spisak!#REF!</f>
        <v>#REF!</v>
      </c>
      <c r="D60" s="38" t="e">
        <f>Spisak!#REF!</f>
        <v>#REF!</v>
      </c>
      <c r="E60" s="38" t="e">
        <f>Spisak!#REF!</f>
        <v>#REF!</v>
      </c>
      <c r="F60" s="38" t="e">
        <f>Spisak!#REF!</f>
        <v>#REF!</v>
      </c>
      <c r="G60" s="38" t="e">
        <f>Spisak!#REF!</f>
        <v>#REF!</v>
      </c>
      <c r="H60" s="38" t="e">
        <f>Spisak!#REF!</f>
        <v>#REF!</v>
      </c>
      <c r="I60" s="38"/>
      <c r="J60" s="38"/>
      <c r="K60" s="38"/>
      <c r="L60" s="38"/>
      <c r="M60" s="38"/>
      <c r="N60" s="39" t="e">
        <f>Spisak!#REF!</f>
        <v>#REF!</v>
      </c>
      <c r="O60" s="39"/>
      <c r="P60" s="40" t="e">
        <f>Spisak!#REF!</f>
        <v>#REF!</v>
      </c>
      <c r="Q60" s="41" t="e">
        <f>Spisak!#REF!</f>
        <v>#REF!</v>
      </c>
      <c r="R60" s="42" t="e">
        <f>Spisak!#REF!</f>
        <v>#REF!</v>
      </c>
      <c r="S60" s="80" t="e">
        <f>Spisak!#REF!</f>
        <v>#REF!</v>
      </c>
      <c r="T60" s="81" t="e">
        <f>IF(S60=0,"-",VLOOKUP(S60,Tocjene,2,TRUE))</f>
        <v>#REF!</v>
      </c>
    </row>
    <row r="61" spans="1:20" ht="12.75">
      <c r="A61" s="36">
        <v>50</v>
      </c>
      <c r="B61" s="37" t="e">
        <f>Spisak!#REF!</f>
        <v>#REF!</v>
      </c>
      <c r="C61" s="51" t="e">
        <f>Spisak!#REF!</f>
        <v>#REF!</v>
      </c>
      <c r="D61" s="38" t="e">
        <f>Spisak!#REF!</f>
        <v>#REF!</v>
      </c>
      <c r="E61" s="38" t="e">
        <f>Spisak!#REF!</f>
        <v>#REF!</v>
      </c>
      <c r="F61" s="38" t="e">
        <f>Spisak!#REF!</f>
        <v>#REF!</v>
      </c>
      <c r="G61" s="38" t="e">
        <f>Spisak!#REF!</f>
        <v>#REF!</v>
      </c>
      <c r="H61" s="38" t="e">
        <f>Spisak!#REF!</f>
        <v>#REF!</v>
      </c>
      <c r="I61" s="38"/>
      <c r="J61" s="38"/>
      <c r="K61" s="38"/>
      <c r="L61" s="38"/>
      <c r="M61" s="38"/>
      <c r="N61" s="39" t="e">
        <f>Spisak!#REF!</f>
        <v>#REF!</v>
      </c>
      <c r="O61" s="39"/>
      <c r="P61" s="40" t="e">
        <f>Spisak!#REF!</f>
        <v>#REF!</v>
      </c>
      <c r="Q61" s="41" t="e">
        <f>Spisak!#REF!</f>
        <v>#REF!</v>
      </c>
      <c r="R61" s="42" t="e">
        <f>Spisak!#REF!</f>
        <v>#REF!</v>
      </c>
      <c r="S61" s="80" t="e">
        <f>Spisak!#REF!</f>
        <v>#REF!</v>
      </c>
      <c r="T61" s="81" t="e">
        <f>IF(S61=0,"-",VLOOKUP(S61,Tocjene,2,TRUE))</f>
        <v>#REF!</v>
      </c>
    </row>
    <row r="62" spans="1:20" ht="12.75">
      <c r="A62" s="36">
        <v>51</v>
      </c>
      <c r="B62" s="37" t="e">
        <f>Spisak!#REF!</f>
        <v>#REF!</v>
      </c>
      <c r="C62" s="51" t="e">
        <f>Spisak!#REF!</f>
        <v>#REF!</v>
      </c>
      <c r="D62" s="38" t="e">
        <f>Spisak!#REF!</f>
        <v>#REF!</v>
      </c>
      <c r="E62" s="38" t="e">
        <f>Spisak!#REF!</f>
        <v>#REF!</v>
      </c>
      <c r="F62" s="38" t="e">
        <f>Spisak!#REF!</f>
        <v>#REF!</v>
      </c>
      <c r="G62" s="38" t="e">
        <f>Spisak!#REF!</f>
        <v>#REF!</v>
      </c>
      <c r="H62" s="38" t="e">
        <f>Spisak!#REF!</f>
        <v>#REF!</v>
      </c>
      <c r="I62" s="38"/>
      <c r="J62" s="38"/>
      <c r="K62" s="38"/>
      <c r="L62" s="38"/>
      <c r="M62" s="38"/>
      <c r="N62" s="39" t="e">
        <f>Spisak!#REF!</f>
        <v>#REF!</v>
      </c>
      <c r="O62" s="39"/>
      <c r="P62" s="40" t="e">
        <f>Spisak!#REF!</f>
        <v>#REF!</v>
      </c>
      <c r="Q62" s="41" t="e">
        <f>Spisak!#REF!</f>
        <v>#REF!</v>
      </c>
      <c r="R62" s="42" t="e">
        <f>Spisak!#REF!</f>
        <v>#REF!</v>
      </c>
      <c r="S62" s="80" t="e">
        <f>Spisak!#REF!</f>
        <v>#REF!</v>
      </c>
      <c r="T62" s="81" t="e">
        <f>IF(S62=0,"-",VLOOKUP(S62,Tocjene,2,TRUE))</f>
        <v>#REF!</v>
      </c>
    </row>
    <row r="63" spans="1:20" ht="12.75">
      <c r="A63" s="36">
        <v>52</v>
      </c>
      <c r="B63" s="37" t="e">
        <f>Spisak!#REF!</f>
        <v>#REF!</v>
      </c>
      <c r="C63" s="51" t="e">
        <f>Spisak!#REF!</f>
        <v>#REF!</v>
      </c>
      <c r="D63" s="38" t="e">
        <f>Spisak!#REF!</f>
        <v>#REF!</v>
      </c>
      <c r="E63" s="38" t="e">
        <f>Spisak!#REF!</f>
        <v>#REF!</v>
      </c>
      <c r="F63" s="38" t="e">
        <f>Spisak!#REF!</f>
        <v>#REF!</v>
      </c>
      <c r="G63" s="38" t="e">
        <f>Spisak!#REF!</f>
        <v>#REF!</v>
      </c>
      <c r="H63" s="38" t="e">
        <f>Spisak!#REF!</f>
        <v>#REF!</v>
      </c>
      <c r="I63" s="38"/>
      <c r="J63" s="38"/>
      <c r="K63" s="38"/>
      <c r="L63" s="38"/>
      <c r="M63" s="38"/>
      <c r="N63" s="39" t="e">
        <f>Spisak!#REF!</f>
        <v>#REF!</v>
      </c>
      <c r="O63" s="39"/>
      <c r="P63" s="40" t="e">
        <f>Spisak!#REF!</f>
        <v>#REF!</v>
      </c>
      <c r="Q63" s="41" t="e">
        <f>Spisak!#REF!</f>
        <v>#REF!</v>
      </c>
      <c r="R63" s="42" t="e">
        <f>Spisak!#REF!</f>
        <v>#REF!</v>
      </c>
      <c r="S63" s="80" t="e">
        <f>Spisak!#REF!</f>
        <v>#REF!</v>
      </c>
      <c r="T63" s="81" t="e">
        <f>IF(S63=0,"-",VLOOKUP(S63,Tocjene,2,TRUE))</f>
        <v>#REF!</v>
      </c>
    </row>
    <row r="64" spans="1:20" ht="12.75">
      <c r="A64" s="36">
        <v>53</v>
      </c>
      <c r="B64" s="37" t="e">
        <f>Spisak!#REF!</f>
        <v>#REF!</v>
      </c>
      <c r="C64" s="51" t="e">
        <f>Spisak!#REF!</f>
        <v>#REF!</v>
      </c>
      <c r="D64" s="38" t="e">
        <f>Spisak!#REF!</f>
        <v>#REF!</v>
      </c>
      <c r="E64" s="38" t="e">
        <f>Spisak!#REF!</f>
        <v>#REF!</v>
      </c>
      <c r="F64" s="38" t="e">
        <f>Spisak!#REF!</f>
        <v>#REF!</v>
      </c>
      <c r="G64" s="38" t="e">
        <f>Spisak!#REF!</f>
        <v>#REF!</v>
      </c>
      <c r="H64" s="38" t="e">
        <f>Spisak!#REF!</f>
        <v>#REF!</v>
      </c>
      <c r="I64" s="38"/>
      <c r="J64" s="38"/>
      <c r="K64" s="38"/>
      <c r="L64" s="38"/>
      <c r="M64" s="38"/>
      <c r="N64" s="39" t="e">
        <f>Spisak!#REF!</f>
        <v>#REF!</v>
      </c>
      <c r="O64" s="39"/>
      <c r="P64" s="40" t="e">
        <f>Spisak!#REF!</f>
        <v>#REF!</v>
      </c>
      <c r="Q64" s="41" t="e">
        <f>Spisak!#REF!</f>
        <v>#REF!</v>
      </c>
      <c r="R64" s="42" t="e">
        <f>Spisak!#REF!</f>
        <v>#REF!</v>
      </c>
      <c r="S64" s="80" t="e">
        <f>Spisak!#REF!</f>
        <v>#REF!</v>
      </c>
      <c r="T64" s="81" t="e">
        <f>IF(S64=0,"-",VLOOKUP(S64,Tocjene,2,TRUE))</f>
        <v>#REF!</v>
      </c>
    </row>
    <row r="65" spans="1:20" ht="12.75">
      <c r="A65" s="36">
        <v>54</v>
      </c>
      <c r="B65" s="37" t="e">
        <f>Spisak!#REF!</f>
        <v>#REF!</v>
      </c>
      <c r="C65" s="51" t="e">
        <f>Spisak!#REF!</f>
        <v>#REF!</v>
      </c>
      <c r="D65" s="38" t="e">
        <f>Spisak!#REF!</f>
        <v>#REF!</v>
      </c>
      <c r="E65" s="38" t="e">
        <f>Spisak!#REF!</f>
        <v>#REF!</v>
      </c>
      <c r="F65" s="38" t="e">
        <f>Spisak!#REF!</f>
        <v>#REF!</v>
      </c>
      <c r="G65" s="38" t="e">
        <f>Spisak!#REF!</f>
        <v>#REF!</v>
      </c>
      <c r="H65" s="38" t="e">
        <f>Spisak!#REF!</f>
        <v>#REF!</v>
      </c>
      <c r="I65" s="38"/>
      <c r="J65" s="38"/>
      <c r="K65" s="38"/>
      <c r="L65" s="38"/>
      <c r="M65" s="38"/>
      <c r="N65" s="39" t="e">
        <f>Spisak!#REF!</f>
        <v>#REF!</v>
      </c>
      <c r="O65" s="39"/>
      <c r="P65" s="40" t="e">
        <f>Spisak!#REF!</f>
        <v>#REF!</v>
      </c>
      <c r="Q65" s="41" t="e">
        <f>Spisak!#REF!</f>
        <v>#REF!</v>
      </c>
      <c r="R65" s="42" t="e">
        <f>Spisak!#REF!</f>
        <v>#REF!</v>
      </c>
      <c r="S65" s="80" t="e">
        <f>Spisak!#REF!</f>
        <v>#REF!</v>
      </c>
      <c r="T65" s="81" t="e">
        <f>IF(S65=0,"-",VLOOKUP(S65,Tocjene,2,TRUE))</f>
        <v>#REF!</v>
      </c>
    </row>
    <row r="66" spans="1:20" ht="12.75">
      <c r="A66" s="36">
        <v>55</v>
      </c>
      <c r="B66" s="37" t="e">
        <f>Spisak!#REF!</f>
        <v>#REF!</v>
      </c>
      <c r="C66" s="51" t="e">
        <f>Spisak!#REF!</f>
        <v>#REF!</v>
      </c>
      <c r="D66" s="38" t="e">
        <f>Spisak!#REF!</f>
        <v>#REF!</v>
      </c>
      <c r="E66" s="38" t="e">
        <f>Spisak!#REF!</f>
        <v>#REF!</v>
      </c>
      <c r="F66" s="38" t="e">
        <f>Spisak!#REF!</f>
        <v>#REF!</v>
      </c>
      <c r="G66" s="38" t="e">
        <f>Spisak!#REF!</f>
        <v>#REF!</v>
      </c>
      <c r="H66" s="38" t="e">
        <f>Spisak!#REF!</f>
        <v>#REF!</v>
      </c>
      <c r="I66" s="38"/>
      <c r="J66" s="38"/>
      <c r="K66" s="38"/>
      <c r="L66" s="38"/>
      <c r="M66" s="38"/>
      <c r="N66" s="39" t="e">
        <f>Spisak!#REF!</f>
        <v>#REF!</v>
      </c>
      <c r="O66" s="39"/>
      <c r="P66" s="40" t="e">
        <f>Spisak!#REF!</f>
        <v>#REF!</v>
      </c>
      <c r="Q66" s="41" t="e">
        <f>Spisak!#REF!</f>
        <v>#REF!</v>
      </c>
      <c r="R66" s="42" t="e">
        <f>Spisak!#REF!</f>
        <v>#REF!</v>
      </c>
      <c r="S66" s="80" t="e">
        <f>Spisak!#REF!</f>
        <v>#REF!</v>
      </c>
      <c r="T66" s="81" t="e">
        <f>IF(S66=0,"-",VLOOKUP(S66,Tocjene,2,TRUE))</f>
        <v>#REF!</v>
      </c>
    </row>
    <row r="67" spans="1:20" ht="12.75">
      <c r="A67" s="36">
        <v>56</v>
      </c>
      <c r="B67" s="37" t="e">
        <f>Spisak!#REF!</f>
        <v>#REF!</v>
      </c>
      <c r="C67" s="51" t="e">
        <f>Spisak!#REF!</f>
        <v>#REF!</v>
      </c>
      <c r="D67" s="38" t="e">
        <f>Spisak!#REF!</f>
        <v>#REF!</v>
      </c>
      <c r="E67" s="38" t="e">
        <f>Spisak!#REF!</f>
        <v>#REF!</v>
      </c>
      <c r="F67" s="38" t="e">
        <f>Spisak!#REF!</f>
        <v>#REF!</v>
      </c>
      <c r="G67" s="38" t="e">
        <f>Spisak!#REF!</f>
        <v>#REF!</v>
      </c>
      <c r="H67" s="38" t="e">
        <f>Spisak!#REF!</f>
        <v>#REF!</v>
      </c>
      <c r="I67" s="38"/>
      <c r="J67" s="38"/>
      <c r="K67" s="38"/>
      <c r="L67" s="38"/>
      <c r="M67" s="38"/>
      <c r="N67" s="39" t="e">
        <f>Spisak!#REF!</f>
        <v>#REF!</v>
      </c>
      <c r="O67" s="39"/>
      <c r="P67" s="40" t="e">
        <f>Spisak!#REF!</f>
        <v>#REF!</v>
      </c>
      <c r="Q67" s="41" t="e">
        <f>Spisak!#REF!</f>
        <v>#REF!</v>
      </c>
      <c r="R67" s="42" t="e">
        <f>Spisak!#REF!</f>
        <v>#REF!</v>
      </c>
      <c r="S67" s="80" t="e">
        <f>Spisak!#REF!</f>
        <v>#REF!</v>
      </c>
      <c r="T67" s="81" t="e">
        <f>IF(S67=0,"-",VLOOKUP(S67,Tocjene,2,TRUE))</f>
        <v>#REF!</v>
      </c>
    </row>
    <row r="68" spans="1:20" ht="12.75">
      <c r="A68" s="36">
        <v>57</v>
      </c>
      <c r="B68" s="37" t="e">
        <f>Spisak!#REF!</f>
        <v>#REF!</v>
      </c>
      <c r="C68" s="51" t="e">
        <f>Spisak!#REF!</f>
        <v>#REF!</v>
      </c>
      <c r="D68" s="38" t="e">
        <f>Spisak!#REF!</f>
        <v>#REF!</v>
      </c>
      <c r="E68" s="38" t="e">
        <f>Spisak!#REF!</f>
        <v>#REF!</v>
      </c>
      <c r="F68" s="38" t="e">
        <f>Spisak!#REF!</f>
        <v>#REF!</v>
      </c>
      <c r="G68" s="38" t="e">
        <f>Spisak!#REF!</f>
        <v>#REF!</v>
      </c>
      <c r="H68" s="38" t="e">
        <f>Spisak!#REF!</f>
        <v>#REF!</v>
      </c>
      <c r="I68" s="38"/>
      <c r="J68" s="38"/>
      <c r="K68" s="38"/>
      <c r="L68" s="38"/>
      <c r="M68" s="38"/>
      <c r="N68" s="39" t="e">
        <f>Spisak!#REF!</f>
        <v>#REF!</v>
      </c>
      <c r="O68" s="39"/>
      <c r="P68" s="40" t="e">
        <f>Spisak!#REF!</f>
        <v>#REF!</v>
      </c>
      <c r="Q68" s="41" t="e">
        <f>Spisak!#REF!</f>
        <v>#REF!</v>
      </c>
      <c r="R68" s="42" t="e">
        <f>Spisak!#REF!</f>
        <v>#REF!</v>
      </c>
      <c r="S68" s="80" t="e">
        <f>Spisak!#REF!</f>
        <v>#REF!</v>
      </c>
      <c r="T68" s="81" t="e">
        <f>IF(S68=0,"-",VLOOKUP(S68,Tocjene,2,TRUE))</f>
        <v>#REF!</v>
      </c>
    </row>
    <row r="69" spans="1:20" ht="12.75">
      <c r="A69" s="36">
        <v>58</v>
      </c>
      <c r="B69" s="37" t="e">
        <f>Spisak!#REF!</f>
        <v>#REF!</v>
      </c>
      <c r="C69" s="51" t="e">
        <f>Spisak!#REF!</f>
        <v>#REF!</v>
      </c>
      <c r="D69" s="38" t="e">
        <f>Spisak!#REF!</f>
        <v>#REF!</v>
      </c>
      <c r="E69" s="38" t="e">
        <f>Spisak!#REF!</f>
        <v>#REF!</v>
      </c>
      <c r="F69" s="38" t="e">
        <f>Spisak!#REF!</f>
        <v>#REF!</v>
      </c>
      <c r="G69" s="38" t="e">
        <f>Spisak!#REF!</f>
        <v>#REF!</v>
      </c>
      <c r="H69" s="38" t="e">
        <f>Spisak!#REF!</f>
        <v>#REF!</v>
      </c>
      <c r="I69" s="38"/>
      <c r="J69" s="38"/>
      <c r="K69" s="38"/>
      <c r="L69" s="38"/>
      <c r="M69" s="38"/>
      <c r="N69" s="39" t="e">
        <f>Spisak!#REF!</f>
        <v>#REF!</v>
      </c>
      <c r="O69" s="39"/>
      <c r="P69" s="40" t="e">
        <f>Spisak!#REF!</f>
        <v>#REF!</v>
      </c>
      <c r="Q69" s="41" t="e">
        <f>Spisak!#REF!</f>
        <v>#REF!</v>
      </c>
      <c r="R69" s="42" t="e">
        <f>Spisak!#REF!</f>
        <v>#REF!</v>
      </c>
      <c r="S69" s="80" t="e">
        <f>Spisak!#REF!</f>
        <v>#REF!</v>
      </c>
      <c r="T69" s="81" t="e">
        <f>IF(S69=0,"-",VLOOKUP(S69,Tocjene,2,TRUE))</f>
        <v>#REF!</v>
      </c>
    </row>
    <row r="70" spans="1:20" ht="12.75">
      <c r="A70" s="36">
        <v>59</v>
      </c>
      <c r="B70" s="37" t="e">
        <f>Spisak!#REF!</f>
        <v>#REF!</v>
      </c>
      <c r="C70" s="51" t="e">
        <f>Spisak!#REF!</f>
        <v>#REF!</v>
      </c>
      <c r="D70" s="38" t="e">
        <f>Spisak!#REF!</f>
        <v>#REF!</v>
      </c>
      <c r="E70" s="38" t="e">
        <f>Spisak!#REF!</f>
        <v>#REF!</v>
      </c>
      <c r="F70" s="38" t="e">
        <f>Spisak!#REF!</f>
        <v>#REF!</v>
      </c>
      <c r="G70" s="38" t="e">
        <f>Spisak!#REF!</f>
        <v>#REF!</v>
      </c>
      <c r="H70" s="38" t="e">
        <f>Spisak!#REF!</f>
        <v>#REF!</v>
      </c>
      <c r="I70" s="38"/>
      <c r="J70" s="38"/>
      <c r="K70" s="38"/>
      <c r="L70" s="38"/>
      <c r="M70" s="38"/>
      <c r="N70" s="39" t="e">
        <f>Spisak!#REF!</f>
        <v>#REF!</v>
      </c>
      <c r="O70" s="39"/>
      <c r="P70" s="40" t="e">
        <f>Spisak!#REF!</f>
        <v>#REF!</v>
      </c>
      <c r="Q70" s="41" t="e">
        <f>Spisak!#REF!</f>
        <v>#REF!</v>
      </c>
      <c r="R70" s="42" t="e">
        <f>Spisak!#REF!</f>
        <v>#REF!</v>
      </c>
      <c r="S70" s="80" t="e">
        <f>Spisak!#REF!</f>
        <v>#REF!</v>
      </c>
      <c r="T70" s="81" t="e">
        <f>IF(S70=0,"-",VLOOKUP(S70,Tocjene,2,TRUE))</f>
        <v>#REF!</v>
      </c>
    </row>
    <row r="71" spans="1:20" ht="12.75">
      <c r="A71" s="36">
        <v>60</v>
      </c>
      <c r="B71" s="37" t="e">
        <f>Spisak!#REF!</f>
        <v>#REF!</v>
      </c>
      <c r="C71" s="51" t="e">
        <f>Spisak!#REF!</f>
        <v>#REF!</v>
      </c>
      <c r="D71" s="38" t="e">
        <f>Spisak!#REF!</f>
        <v>#REF!</v>
      </c>
      <c r="E71" s="38" t="e">
        <f>Spisak!#REF!</f>
        <v>#REF!</v>
      </c>
      <c r="F71" s="38" t="e">
        <f>Spisak!#REF!</f>
        <v>#REF!</v>
      </c>
      <c r="G71" s="38" t="e">
        <f>Spisak!#REF!</f>
        <v>#REF!</v>
      </c>
      <c r="H71" s="38" t="e">
        <f>Spisak!#REF!</f>
        <v>#REF!</v>
      </c>
      <c r="I71" s="38"/>
      <c r="J71" s="38"/>
      <c r="K71" s="38"/>
      <c r="L71" s="38"/>
      <c r="M71" s="38"/>
      <c r="N71" s="39" t="e">
        <f>Spisak!#REF!</f>
        <v>#REF!</v>
      </c>
      <c r="O71" s="39"/>
      <c r="P71" s="40" t="e">
        <f>Spisak!#REF!</f>
        <v>#REF!</v>
      </c>
      <c r="Q71" s="41" t="e">
        <f>Spisak!#REF!</f>
        <v>#REF!</v>
      </c>
      <c r="R71" s="42" t="e">
        <f>Spisak!#REF!</f>
        <v>#REF!</v>
      </c>
      <c r="S71" s="80" t="e">
        <f>Spisak!#REF!</f>
        <v>#REF!</v>
      </c>
      <c r="T71" s="81" t="e">
        <f>IF(S71=0,"-",VLOOKUP(S71,Tocjene,2,TRUE))</f>
        <v>#REF!</v>
      </c>
    </row>
    <row r="72" spans="1:20" ht="12.75">
      <c r="A72" s="36">
        <v>61</v>
      </c>
      <c r="B72" s="37" t="e">
        <f>Spisak!#REF!</f>
        <v>#REF!</v>
      </c>
      <c r="C72" s="51" t="e">
        <f>Spisak!#REF!</f>
        <v>#REF!</v>
      </c>
      <c r="D72" s="38" t="e">
        <f>Spisak!#REF!</f>
        <v>#REF!</v>
      </c>
      <c r="E72" s="38" t="e">
        <f>Spisak!#REF!</f>
        <v>#REF!</v>
      </c>
      <c r="F72" s="38" t="e">
        <f>Spisak!#REF!</f>
        <v>#REF!</v>
      </c>
      <c r="G72" s="38" t="e">
        <f>Spisak!#REF!</f>
        <v>#REF!</v>
      </c>
      <c r="H72" s="38" t="e">
        <f>Spisak!#REF!</f>
        <v>#REF!</v>
      </c>
      <c r="I72" s="38"/>
      <c r="J72" s="38"/>
      <c r="K72" s="38"/>
      <c r="L72" s="38"/>
      <c r="M72" s="38"/>
      <c r="N72" s="39" t="e">
        <f>Spisak!#REF!</f>
        <v>#REF!</v>
      </c>
      <c r="O72" s="39"/>
      <c r="P72" s="40" t="e">
        <f>Spisak!#REF!</f>
        <v>#REF!</v>
      </c>
      <c r="Q72" s="41" t="e">
        <f>Spisak!#REF!</f>
        <v>#REF!</v>
      </c>
      <c r="R72" s="42" t="e">
        <f>Spisak!#REF!</f>
        <v>#REF!</v>
      </c>
      <c r="S72" s="80" t="e">
        <f>Spisak!#REF!</f>
        <v>#REF!</v>
      </c>
      <c r="T72" s="81" t="e">
        <f>IF(S72=0,"-",VLOOKUP(S72,Tocjene,2,TRUE))</f>
        <v>#REF!</v>
      </c>
    </row>
    <row r="73" spans="1:20" ht="12.75">
      <c r="A73" s="36">
        <v>62</v>
      </c>
      <c r="B73" s="37" t="e">
        <f>Spisak!#REF!</f>
        <v>#REF!</v>
      </c>
      <c r="C73" s="51" t="e">
        <f>Spisak!#REF!</f>
        <v>#REF!</v>
      </c>
      <c r="D73" s="38" t="e">
        <f>Spisak!#REF!</f>
        <v>#REF!</v>
      </c>
      <c r="E73" s="38" t="e">
        <f>Spisak!#REF!</f>
        <v>#REF!</v>
      </c>
      <c r="F73" s="38" t="e">
        <f>Spisak!#REF!</f>
        <v>#REF!</v>
      </c>
      <c r="G73" s="38" t="e">
        <f>Spisak!#REF!</f>
        <v>#REF!</v>
      </c>
      <c r="H73" s="38" t="e">
        <f>Spisak!#REF!</f>
        <v>#REF!</v>
      </c>
      <c r="I73" s="38"/>
      <c r="J73" s="38"/>
      <c r="K73" s="38"/>
      <c r="L73" s="38"/>
      <c r="M73" s="38"/>
      <c r="N73" s="39" t="e">
        <f>Spisak!#REF!</f>
        <v>#REF!</v>
      </c>
      <c r="O73" s="39"/>
      <c r="P73" s="40" t="e">
        <f>Spisak!#REF!</f>
        <v>#REF!</v>
      </c>
      <c r="Q73" s="41" t="e">
        <f>Spisak!#REF!</f>
        <v>#REF!</v>
      </c>
      <c r="R73" s="42" t="e">
        <f>Spisak!#REF!</f>
        <v>#REF!</v>
      </c>
      <c r="S73" s="80" t="e">
        <f>Spisak!#REF!</f>
        <v>#REF!</v>
      </c>
      <c r="T73" s="81" t="e">
        <f>IF(S73=0,"-",VLOOKUP(S73,Tocjene,2,TRUE))</f>
        <v>#REF!</v>
      </c>
    </row>
    <row r="74" spans="1:20" ht="12.75">
      <c r="A74" s="36">
        <v>63</v>
      </c>
      <c r="B74" s="37" t="e">
        <f>Spisak!#REF!</f>
        <v>#REF!</v>
      </c>
      <c r="C74" s="51" t="e">
        <f>Spisak!#REF!</f>
        <v>#REF!</v>
      </c>
      <c r="D74" s="38" t="e">
        <f>Spisak!#REF!</f>
        <v>#REF!</v>
      </c>
      <c r="E74" s="38" t="e">
        <f>Spisak!#REF!</f>
        <v>#REF!</v>
      </c>
      <c r="F74" s="38" t="e">
        <f>Spisak!#REF!</f>
        <v>#REF!</v>
      </c>
      <c r="G74" s="38" t="e">
        <f>Spisak!#REF!</f>
        <v>#REF!</v>
      </c>
      <c r="H74" s="38" t="e">
        <f>Spisak!#REF!</f>
        <v>#REF!</v>
      </c>
      <c r="I74" s="38"/>
      <c r="J74" s="38"/>
      <c r="K74" s="38"/>
      <c r="L74" s="38"/>
      <c r="M74" s="38"/>
      <c r="N74" s="39" t="e">
        <f>Spisak!#REF!</f>
        <v>#REF!</v>
      </c>
      <c r="O74" s="39"/>
      <c r="P74" s="40" t="e">
        <f>Spisak!#REF!</f>
        <v>#REF!</v>
      </c>
      <c r="Q74" s="41" t="e">
        <f>Spisak!#REF!</f>
        <v>#REF!</v>
      </c>
      <c r="R74" s="42" t="e">
        <f>Spisak!#REF!</f>
        <v>#REF!</v>
      </c>
      <c r="S74" s="80" t="e">
        <f>Spisak!#REF!</f>
        <v>#REF!</v>
      </c>
      <c r="T74" s="81" t="e">
        <f>IF(S74=0,"-",VLOOKUP(S74,Tocjene,2,TRUE))</f>
        <v>#REF!</v>
      </c>
    </row>
    <row r="75" spans="1:20" ht="12.75">
      <c r="A75" s="36">
        <v>64</v>
      </c>
      <c r="B75" s="37" t="e">
        <f>Spisak!#REF!</f>
        <v>#REF!</v>
      </c>
      <c r="C75" s="51" t="e">
        <f>Spisak!#REF!</f>
        <v>#REF!</v>
      </c>
      <c r="D75" s="38" t="e">
        <f>Spisak!#REF!</f>
        <v>#REF!</v>
      </c>
      <c r="E75" s="38" t="e">
        <f>Spisak!#REF!</f>
        <v>#REF!</v>
      </c>
      <c r="F75" s="38" t="e">
        <f>Spisak!#REF!</f>
        <v>#REF!</v>
      </c>
      <c r="G75" s="38" t="e">
        <f>Spisak!#REF!</f>
        <v>#REF!</v>
      </c>
      <c r="H75" s="38" t="e">
        <f>Spisak!#REF!</f>
        <v>#REF!</v>
      </c>
      <c r="I75" s="38"/>
      <c r="J75" s="38"/>
      <c r="K75" s="38"/>
      <c r="L75" s="38"/>
      <c r="M75" s="38"/>
      <c r="N75" s="39" t="e">
        <f>Spisak!#REF!</f>
        <v>#REF!</v>
      </c>
      <c r="O75" s="39"/>
      <c r="P75" s="40" t="e">
        <f>Spisak!#REF!</f>
        <v>#REF!</v>
      </c>
      <c r="Q75" s="41" t="e">
        <f>Spisak!#REF!</f>
        <v>#REF!</v>
      </c>
      <c r="R75" s="42" t="e">
        <f>Spisak!#REF!</f>
        <v>#REF!</v>
      </c>
      <c r="S75" s="80" t="e">
        <f>Spisak!#REF!</f>
        <v>#REF!</v>
      </c>
      <c r="T75" s="81" t="e">
        <f>IF(S75=0,"-",VLOOKUP(S75,Tocjene,2,TRUE))</f>
        <v>#REF!</v>
      </c>
    </row>
    <row r="76" spans="1:20" ht="12.75">
      <c r="A76" s="36">
        <v>65</v>
      </c>
      <c r="B76" s="37" t="e">
        <f>Spisak!#REF!</f>
        <v>#REF!</v>
      </c>
      <c r="C76" s="51" t="e">
        <f>Spisak!#REF!</f>
        <v>#REF!</v>
      </c>
      <c r="D76" s="38" t="e">
        <f>Spisak!#REF!</f>
        <v>#REF!</v>
      </c>
      <c r="E76" s="38" t="e">
        <f>Spisak!#REF!</f>
        <v>#REF!</v>
      </c>
      <c r="F76" s="38" t="e">
        <f>Spisak!#REF!</f>
        <v>#REF!</v>
      </c>
      <c r="G76" s="38" t="e">
        <f>Spisak!#REF!</f>
        <v>#REF!</v>
      </c>
      <c r="H76" s="38" t="e">
        <f>Spisak!#REF!</f>
        <v>#REF!</v>
      </c>
      <c r="I76" s="38"/>
      <c r="J76" s="38"/>
      <c r="K76" s="38"/>
      <c r="L76" s="38"/>
      <c r="M76" s="38"/>
      <c r="N76" s="39" t="e">
        <f>Spisak!#REF!</f>
        <v>#REF!</v>
      </c>
      <c r="O76" s="39"/>
      <c r="P76" s="40" t="e">
        <f>Spisak!#REF!</f>
        <v>#REF!</v>
      </c>
      <c r="Q76" s="41" t="e">
        <f>Spisak!#REF!</f>
        <v>#REF!</v>
      </c>
      <c r="R76" s="42" t="e">
        <f>Spisak!#REF!</f>
        <v>#REF!</v>
      </c>
      <c r="S76" s="80" t="e">
        <f>Spisak!#REF!</f>
        <v>#REF!</v>
      </c>
      <c r="T76" s="81" t="e">
        <f>IF(S76=0,"-",VLOOKUP(S76,Tocjene,2,TRUE))</f>
        <v>#REF!</v>
      </c>
    </row>
    <row r="77" spans="1:20" ht="12.75">
      <c r="A77" s="36">
        <v>66</v>
      </c>
      <c r="B77" s="37" t="e">
        <f>Spisak!#REF!</f>
        <v>#REF!</v>
      </c>
      <c r="C77" s="51" t="e">
        <f>Spisak!#REF!</f>
        <v>#REF!</v>
      </c>
      <c r="D77" s="38" t="e">
        <f>Spisak!#REF!</f>
        <v>#REF!</v>
      </c>
      <c r="E77" s="38" t="e">
        <f>Spisak!#REF!</f>
        <v>#REF!</v>
      </c>
      <c r="F77" s="38" t="e">
        <f>Spisak!#REF!</f>
        <v>#REF!</v>
      </c>
      <c r="G77" s="38" t="e">
        <f>Spisak!#REF!</f>
        <v>#REF!</v>
      </c>
      <c r="H77" s="38" t="e">
        <f>Spisak!#REF!</f>
        <v>#REF!</v>
      </c>
      <c r="I77" s="38"/>
      <c r="J77" s="38"/>
      <c r="K77" s="38"/>
      <c r="L77" s="38"/>
      <c r="M77" s="38"/>
      <c r="N77" s="39" t="e">
        <f>Spisak!#REF!</f>
        <v>#REF!</v>
      </c>
      <c r="O77" s="39"/>
      <c r="P77" s="40" t="e">
        <f>Spisak!#REF!</f>
        <v>#REF!</v>
      </c>
      <c r="Q77" s="41" t="e">
        <f>Spisak!#REF!</f>
        <v>#REF!</v>
      </c>
      <c r="R77" s="42" t="e">
        <f>Spisak!#REF!</f>
        <v>#REF!</v>
      </c>
      <c r="S77" s="80" t="e">
        <f>Spisak!#REF!</f>
        <v>#REF!</v>
      </c>
      <c r="T77" s="81" t="e">
        <f>IF(S77=0,"-",VLOOKUP(S77,Tocjene,2,TRUE))</f>
        <v>#REF!</v>
      </c>
    </row>
    <row r="78" spans="1:20" ht="12.75">
      <c r="A78" s="36">
        <v>67</v>
      </c>
      <c r="B78" s="37" t="e">
        <f>Spisak!#REF!</f>
        <v>#REF!</v>
      </c>
      <c r="C78" s="51" t="e">
        <f>Spisak!#REF!</f>
        <v>#REF!</v>
      </c>
      <c r="D78" s="38" t="e">
        <f>Spisak!#REF!</f>
        <v>#REF!</v>
      </c>
      <c r="E78" s="38" t="e">
        <f>Spisak!#REF!</f>
        <v>#REF!</v>
      </c>
      <c r="F78" s="38" t="e">
        <f>Spisak!#REF!</f>
        <v>#REF!</v>
      </c>
      <c r="G78" s="38" t="e">
        <f>Spisak!#REF!</f>
        <v>#REF!</v>
      </c>
      <c r="H78" s="38" t="e">
        <f>Spisak!#REF!</f>
        <v>#REF!</v>
      </c>
      <c r="I78" s="38"/>
      <c r="J78" s="38"/>
      <c r="K78" s="38"/>
      <c r="L78" s="38"/>
      <c r="M78" s="38"/>
      <c r="N78" s="39" t="e">
        <f>Spisak!#REF!</f>
        <v>#REF!</v>
      </c>
      <c r="O78" s="39"/>
      <c r="P78" s="40" t="e">
        <f>Spisak!#REF!</f>
        <v>#REF!</v>
      </c>
      <c r="Q78" s="41" t="e">
        <f>Spisak!#REF!</f>
        <v>#REF!</v>
      </c>
      <c r="R78" s="42" t="e">
        <f>Spisak!#REF!</f>
        <v>#REF!</v>
      </c>
      <c r="S78" s="80" t="e">
        <f>Spisak!#REF!</f>
        <v>#REF!</v>
      </c>
      <c r="T78" s="81" t="e">
        <f>IF(S78=0,"-",VLOOKUP(S78,Tocjene,2,TRUE))</f>
        <v>#REF!</v>
      </c>
    </row>
    <row r="79" spans="1:20" ht="12.75">
      <c r="A79" s="36">
        <v>68</v>
      </c>
      <c r="B79" s="37" t="e">
        <f>Spisak!#REF!</f>
        <v>#REF!</v>
      </c>
      <c r="C79" s="51" t="e">
        <f>Spisak!#REF!</f>
        <v>#REF!</v>
      </c>
      <c r="D79" s="38" t="e">
        <f>Spisak!#REF!</f>
        <v>#REF!</v>
      </c>
      <c r="E79" s="38" t="e">
        <f>Spisak!#REF!</f>
        <v>#REF!</v>
      </c>
      <c r="F79" s="38" t="e">
        <f>Spisak!#REF!</f>
        <v>#REF!</v>
      </c>
      <c r="G79" s="38" t="e">
        <f>Spisak!#REF!</f>
        <v>#REF!</v>
      </c>
      <c r="H79" s="38" t="e">
        <f>Spisak!#REF!</f>
        <v>#REF!</v>
      </c>
      <c r="I79" s="38"/>
      <c r="J79" s="38"/>
      <c r="K79" s="38"/>
      <c r="L79" s="38"/>
      <c r="M79" s="38"/>
      <c r="N79" s="39" t="e">
        <f>Spisak!#REF!</f>
        <v>#REF!</v>
      </c>
      <c r="O79" s="39"/>
      <c r="P79" s="40" t="e">
        <f>Spisak!#REF!</f>
        <v>#REF!</v>
      </c>
      <c r="Q79" s="41" t="e">
        <f>Spisak!#REF!</f>
        <v>#REF!</v>
      </c>
      <c r="R79" s="42" t="e">
        <f>Spisak!#REF!</f>
        <v>#REF!</v>
      </c>
      <c r="S79" s="80" t="e">
        <f>Spisak!#REF!</f>
        <v>#REF!</v>
      </c>
      <c r="T79" s="81" t="e">
        <f>IF(S79=0,"-",VLOOKUP(S79,Tocjene,2,TRUE))</f>
        <v>#REF!</v>
      </c>
    </row>
    <row r="80" spans="1:20" ht="12.75">
      <c r="A80" s="36">
        <v>69</v>
      </c>
      <c r="B80" s="37" t="e">
        <f>Spisak!#REF!</f>
        <v>#REF!</v>
      </c>
      <c r="C80" s="51" t="e">
        <f>Spisak!#REF!</f>
        <v>#REF!</v>
      </c>
      <c r="D80" s="38" t="e">
        <f>Spisak!#REF!</f>
        <v>#REF!</v>
      </c>
      <c r="E80" s="38" t="e">
        <f>Spisak!#REF!</f>
        <v>#REF!</v>
      </c>
      <c r="F80" s="38" t="e">
        <f>Spisak!#REF!</f>
        <v>#REF!</v>
      </c>
      <c r="G80" s="38" t="e">
        <f>Spisak!#REF!</f>
        <v>#REF!</v>
      </c>
      <c r="H80" s="38" t="e">
        <f>Spisak!#REF!</f>
        <v>#REF!</v>
      </c>
      <c r="I80" s="38"/>
      <c r="J80" s="38"/>
      <c r="K80" s="38"/>
      <c r="L80" s="38"/>
      <c r="M80" s="38"/>
      <c r="N80" s="39" t="e">
        <f>Spisak!#REF!</f>
        <v>#REF!</v>
      </c>
      <c r="O80" s="39"/>
      <c r="P80" s="40" t="e">
        <f>Spisak!#REF!</f>
        <v>#REF!</v>
      </c>
      <c r="Q80" s="41" t="e">
        <f>Spisak!#REF!</f>
        <v>#REF!</v>
      </c>
      <c r="R80" s="42" t="e">
        <f>Spisak!#REF!</f>
        <v>#REF!</v>
      </c>
      <c r="S80" s="80" t="e">
        <f>Spisak!#REF!</f>
        <v>#REF!</v>
      </c>
      <c r="T80" s="81" t="e">
        <f>IF(S80=0,"-",VLOOKUP(S80,Tocjene,2,TRUE))</f>
        <v>#REF!</v>
      </c>
    </row>
    <row r="81" spans="1:20" ht="12.75">
      <c r="A81" s="36">
        <v>70</v>
      </c>
      <c r="B81" s="37" t="e">
        <f>Spisak!#REF!</f>
        <v>#REF!</v>
      </c>
      <c r="C81" s="51" t="e">
        <f>Spisak!#REF!</f>
        <v>#REF!</v>
      </c>
      <c r="D81" s="38" t="e">
        <f>Spisak!#REF!</f>
        <v>#REF!</v>
      </c>
      <c r="E81" s="38" t="e">
        <f>Spisak!#REF!</f>
        <v>#REF!</v>
      </c>
      <c r="F81" s="38" t="e">
        <f>Spisak!#REF!</f>
        <v>#REF!</v>
      </c>
      <c r="G81" s="38" t="e">
        <f>Spisak!#REF!</f>
        <v>#REF!</v>
      </c>
      <c r="H81" s="38" t="e">
        <f>Spisak!#REF!</f>
        <v>#REF!</v>
      </c>
      <c r="I81" s="38"/>
      <c r="J81" s="38"/>
      <c r="K81" s="38"/>
      <c r="L81" s="38"/>
      <c r="M81" s="38"/>
      <c r="N81" s="39" t="e">
        <f>Spisak!#REF!</f>
        <v>#REF!</v>
      </c>
      <c r="O81" s="39"/>
      <c r="P81" s="40" t="e">
        <f>Spisak!#REF!</f>
        <v>#REF!</v>
      </c>
      <c r="Q81" s="41" t="e">
        <f>Spisak!#REF!</f>
        <v>#REF!</v>
      </c>
      <c r="R81" s="42" t="e">
        <f>Spisak!#REF!</f>
        <v>#REF!</v>
      </c>
      <c r="S81" s="80" t="e">
        <f>Spisak!#REF!</f>
        <v>#REF!</v>
      </c>
      <c r="T81" s="81" t="e">
        <f>IF(S81=0,"-",VLOOKUP(S81,Tocjene,2,TRUE))</f>
        <v>#REF!</v>
      </c>
    </row>
    <row r="82" spans="1:20" ht="12.75">
      <c r="A82" s="36">
        <v>71</v>
      </c>
      <c r="B82" s="37" t="e">
        <f>Spisak!#REF!</f>
        <v>#REF!</v>
      </c>
      <c r="C82" s="51" t="e">
        <f>Spisak!#REF!</f>
        <v>#REF!</v>
      </c>
      <c r="D82" s="38" t="e">
        <f>Spisak!#REF!</f>
        <v>#REF!</v>
      </c>
      <c r="E82" s="38" t="e">
        <f>Spisak!#REF!</f>
        <v>#REF!</v>
      </c>
      <c r="F82" s="38" t="e">
        <f>Spisak!#REF!</f>
        <v>#REF!</v>
      </c>
      <c r="G82" s="38" t="e">
        <f>Spisak!#REF!</f>
        <v>#REF!</v>
      </c>
      <c r="H82" s="38" t="e">
        <f>Spisak!#REF!</f>
        <v>#REF!</v>
      </c>
      <c r="I82" s="38"/>
      <c r="J82" s="38"/>
      <c r="K82" s="38"/>
      <c r="L82" s="38"/>
      <c r="M82" s="38"/>
      <c r="N82" s="39" t="e">
        <f>Spisak!#REF!</f>
        <v>#REF!</v>
      </c>
      <c r="O82" s="39"/>
      <c r="P82" s="40" t="e">
        <f>Spisak!#REF!</f>
        <v>#REF!</v>
      </c>
      <c r="Q82" s="41" t="e">
        <f>Spisak!#REF!</f>
        <v>#REF!</v>
      </c>
      <c r="R82" s="42" t="e">
        <f>Spisak!#REF!</f>
        <v>#REF!</v>
      </c>
      <c r="S82" s="80" t="e">
        <f>Spisak!#REF!</f>
        <v>#REF!</v>
      </c>
      <c r="T82" s="81" t="e">
        <f>IF(S82=0,"-",VLOOKUP(S82,Tocjene,2,TRUE))</f>
        <v>#REF!</v>
      </c>
    </row>
    <row r="83" spans="1:20" ht="12.75">
      <c r="A83" s="36">
        <v>72</v>
      </c>
      <c r="B83" s="37" t="e">
        <f>Spisak!#REF!</f>
        <v>#REF!</v>
      </c>
      <c r="C83" s="51" t="e">
        <f>Spisak!#REF!</f>
        <v>#REF!</v>
      </c>
      <c r="D83" s="38" t="e">
        <f>Spisak!#REF!</f>
        <v>#REF!</v>
      </c>
      <c r="E83" s="38" t="e">
        <f>Spisak!#REF!</f>
        <v>#REF!</v>
      </c>
      <c r="F83" s="38" t="e">
        <f>Spisak!#REF!</f>
        <v>#REF!</v>
      </c>
      <c r="G83" s="38" t="e">
        <f>Spisak!#REF!</f>
        <v>#REF!</v>
      </c>
      <c r="H83" s="38" t="e">
        <f>Spisak!#REF!</f>
        <v>#REF!</v>
      </c>
      <c r="I83" s="38"/>
      <c r="J83" s="38"/>
      <c r="K83" s="38"/>
      <c r="L83" s="38"/>
      <c r="M83" s="38"/>
      <c r="N83" s="39" t="e">
        <f>Spisak!#REF!</f>
        <v>#REF!</v>
      </c>
      <c r="O83" s="39"/>
      <c r="P83" s="40" t="e">
        <f>Spisak!#REF!</f>
        <v>#REF!</v>
      </c>
      <c r="Q83" s="41" t="e">
        <f>Spisak!#REF!</f>
        <v>#REF!</v>
      </c>
      <c r="R83" s="42" t="e">
        <f>Spisak!#REF!</f>
        <v>#REF!</v>
      </c>
      <c r="S83" s="80" t="e">
        <f>Spisak!#REF!</f>
        <v>#REF!</v>
      </c>
      <c r="T83" s="81" t="e">
        <f>IF(S83=0,"-",VLOOKUP(S83,Tocjene,2,TRUE))</f>
        <v>#REF!</v>
      </c>
    </row>
    <row r="84" spans="1:20" ht="12.75">
      <c r="A84" s="36">
        <v>73</v>
      </c>
      <c r="B84" s="37" t="e">
        <f>Spisak!#REF!</f>
        <v>#REF!</v>
      </c>
      <c r="C84" s="51" t="e">
        <f>Spisak!#REF!</f>
        <v>#REF!</v>
      </c>
      <c r="D84" s="38" t="e">
        <f>Spisak!#REF!</f>
        <v>#REF!</v>
      </c>
      <c r="E84" s="38" t="e">
        <f>Spisak!#REF!</f>
        <v>#REF!</v>
      </c>
      <c r="F84" s="38" t="e">
        <f>Spisak!#REF!</f>
        <v>#REF!</v>
      </c>
      <c r="G84" s="38" t="e">
        <f>Spisak!#REF!</f>
        <v>#REF!</v>
      </c>
      <c r="H84" s="38" t="e">
        <f>Spisak!#REF!</f>
        <v>#REF!</v>
      </c>
      <c r="I84" s="38"/>
      <c r="J84" s="38"/>
      <c r="K84" s="38"/>
      <c r="L84" s="38"/>
      <c r="M84" s="38"/>
      <c r="N84" s="39" t="e">
        <f>Spisak!#REF!</f>
        <v>#REF!</v>
      </c>
      <c r="O84" s="39"/>
      <c r="P84" s="40" t="e">
        <f>Spisak!#REF!</f>
        <v>#REF!</v>
      </c>
      <c r="Q84" s="41" t="e">
        <f>Spisak!#REF!</f>
        <v>#REF!</v>
      </c>
      <c r="R84" s="42" t="e">
        <f>Spisak!#REF!</f>
        <v>#REF!</v>
      </c>
      <c r="S84" s="80" t="e">
        <f>Spisak!#REF!</f>
        <v>#REF!</v>
      </c>
      <c r="T84" s="81" t="e">
        <f>IF(S84=0,"-",VLOOKUP(S84,Tocjene,2,TRUE))</f>
        <v>#REF!</v>
      </c>
    </row>
    <row r="85" spans="1:20" ht="12.75">
      <c r="A85" s="36">
        <v>74</v>
      </c>
      <c r="B85" s="37" t="e">
        <f>Spisak!#REF!</f>
        <v>#REF!</v>
      </c>
      <c r="C85" s="51" t="e">
        <f>Spisak!#REF!</f>
        <v>#REF!</v>
      </c>
      <c r="D85" s="38" t="e">
        <f>Spisak!#REF!</f>
        <v>#REF!</v>
      </c>
      <c r="E85" s="38" t="e">
        <f>Spisak!#REF!</f>
        <v>#REF!</v>
      </c>
      <c r="F85" s="38" t="e">
        <f>Spisak!#REF!</f>
        <v>#REF!</v>
      </c>
      <c r="G85" s="38" t="e">
        <f>Spisak!#REF!</f>
        <v>#REF!</v>
      </c>
      <c r="H85" s="38" t="e">
        <f>Spisak!#REF!</f>
        <v>#REF!</v>
      </c>
      <c r="I85" s="38"/>
      <c r="J85" s="38"/>
      <c r="K85" s="38"/>
      <c r="L85" s="38"/>
      <c r="M85" s="38"/>
      <c r="N85" s="39" t="e">
        <f>Spisak!#REF!</f>
        <v>#REF!</v>
      </c>
      <c r="O85" s="39"/>
      <c r="P85" s="40" t="e">
        <f>Spisak!#REF!</f>
        <v>#REF!</v>
      </c>
      <c r="Q85" s="41" t="e">
        <f>Spisak!#REF!</f>
        <v>#REF!</v>
      </c>
      <c r="R85" s="42" t="e">
        <f>Spisak!#REF!</f>
        <v>#REF!</v>
      </c>
      <c r="S85" s="80" t="e">
        <f>Spisak!#REF!</f>
        <v>#REF!</v>
      </c>
      <c r="T85" s="81" t="e">
        <f>IF(S85=0,"-",VLOOKUP(S85,Tocjene,2,TRUE))</f>
        <v>#REF!</v>
      </c>
    </row>
    <row r="86" spans="1:20" ht="12.75">
      <c r="A86" s="36">
        <v>75</v>
      </c>
      <c r="B86" s="37" t="e">
        <f>Spisak!#REF!</f>
        <v>#REF!</v>
      </c>
      <c r="C86" s="51" t="e">
        <f>Spisak!#REF!</f>
        <v>#REF!</v>
      </c>
      <c r="D86" s="38" t="e">
        <f>Spisak!#REF!</f>
        <v>#REF!</v>
      </c>
      <c r="E86" s="38" t="e">
        <f>Spisak!#REF!</f>
        <v>#REF!</v>
      </c>
      <c r="F86" s="38" t="e">
        <f>Spisak!#REF!</f>
        <v>#REF!</v>
      </c>
      <c r="G86" s="38" t="e">
        <f>Spisak!#REF!</f>
        <v>#REF!</v>
      </c>
      <c r="H86" s="38" t="e">
        <f>Spisak!#REF!</f>
        <v>#REF!</v>
      </c>
      <c r="I86" s="38"/>
      <c r="J86" s="38"/>
      <c r="K86" s="38"/>
      <c r="L86" s="38"/>
      <c r="M86" s="38"/>
      <c r="N86" s="39" t="e">
        <f>Spisak!#REF!</f>
        <v>#REF!</v>
      </c>
      <c r="O86" s="39"/>
      <c r="P86" s="40" t="e">
        <f>Spisak!#REF!</f>
        <v>#REF!</v>
      </c>
      <c r="Q86" s="41" t="e">
        <f>Spisak!#REF!</f>
        <v>#REF!</v>
      </c>
      <c r="R86" s="42" t="e">
        <f>Spisak!#REF!</f>
        <v>#REF!</v>
      </c>
      <c r="S86" s="80" t="e">
        <f>Spisak!#REF!</f>
        <v>#REF!</v>
      </c>
      <c r="T86" s="81" t="e">
        <f>IF(S86=0,"-",VLOOKUP(S86,Tocjene,2,TRUE))</f>
        <v>#REF!</v>
      </c>
    </row>
    <row r="87" spans="1:20" ht="12.75">
      <c r="A87" s="36">
        <v>76</v>
      </c>
      <c r="B87" s="37" t="e">
        <f>Spisak!#REF!</f>
        <v>#REF!</v>
      </c>
      <c r="C87" s="51" t="e">
        <f>Spisak!#REF!</f>
        <v>#REF!</v>
      </c>
      <c r="D87" s="38" t="e">
        <f>Spisak!#REF!</f>
        <v>#REF!</v>
      </c>
      <c r="E87" s="38" t="e">
        <f>Spisak!#REF!</f>
        <v>#REF!</v>
      </c>
      <c r="F87" s="38" t="e">
        <f>Spisak!#REF!</f>
        <v>#REF!</v>
      </c>
      <c r="G87" s="38" t="e">
        <f>Spisak!#REF!</f>
        <v>#REF!</v>
      </c>
      <c r="H87" s="38" t="e">
        <f>Spisak!#REF!</f>
        <v>#REF!</v>
      </c>
      <c r="I87" s="38"/>
      <c r="J87" s="38"/>
      <c r="K87" s="38"/>
      <c r="L87" s="38"/>
      <c r="M87" s="38"/>
      <c r="N87" s="39" t="e">
        <f>Spisak!#REF!</f>
        <v>#REF!</v>
      </c>
      <c r="O87" s="39"/>
      <c r="P87" s="40" t="e">
        <f>Spisak!#REF!</f>
        <v>#REF!</v>
      </c>
      <c r="Q87" s="41" t="e">
        <f>Spisak!#REF!</f>
        <v>#REF!</v>
      </c>
      <c r="R87" s="42" t="e">
        <f>Spisak!#REF!</f>
        <v>#REF!</v>
      </c>
      <c r="S87" s="80" t="e">
        <f>Spisak!#REF!</f>
        <v>#REF!</v>
      </c>
      <c r="T87" s="81" t="e">
        <f>IF(S87=0,"-",VLOOKUP(S87,Tocjene,2,TRUE))</f>
        <v>#REF!</v>
      </c>
    </row>
    <row r="88" spans="1:20" ht="12.75">
      <c r="A88" s="36">
        <v>77</v>
      </c>
      <c r="B88" s="37" t="e">
        <f>Spisak!#REF!</f>
        <v>#REF!</v>
      </c>
      <c r="C88" s="51" t="e">
        <f>Spisak!#REF!</f>
        <v>#REF!</v>
      </c>
      <c r="D88" s="38" t="e">
        <f>Spisak!#REF!</f>
        <v>#REF!</v>
      </c>
      <c r="E88" s="38" t="e">
        <f>Spisak!#REF!</f>
        <v>#REF!</v>
      </c>
      <c r="F88" s="38" t="e">
        <f>Spisak!#REF!</f>
        <v>#REF!</v>
      </c>
      <c r="G88" s="38" t="e">
        <f>Spisak!#REF!</f>
        <v>#REF!</v>
      </c>
      <c r="H88" s="38" t="e">
        <f>Spisak!#REF!</f>
        <v>#REF!</v>
      </c>
      <c r="I88" s="38"/>
      <c r="J88" s="38"/>
      <c r="K88" s="38"/>
      <c r="L88" s="38"/>
      <c r="M88" s="38"/>
      <c r="N88" s="39" t="e">
        <f>Spisak!#REF!</f>
        <v>#REF!</v>
      </c>
      <c r="O88" s="39"/>
      <c r="P88" s="40" t="e">
        <f>Spisak!#REF!</f>
        <v>#REF!</v>
      </c>
      <c r="Q88" s="41" t="e">
        <f>Spisak!#REF!</f>
        <v>#REF!</v>
      </c>
      <c r="R88" s="42" t="e">
        <f>Spisak!#REF!</f>
        <v>#REF!</v>
      </c>
      <c r="S88" s="80" t="e">
        <f>Spisak!#REF!</f>
        <v>#REF!</v>
      </c>
      <c r="T88" s="81" t="e">
        <f>IF(S88=0,"-",VLOOKUP(S88,Tocjene,2,TRUE))</f>
        <v>#REF!</v>
      </c>
    </row>
    <row r="89" spans="1:20" ht="12.75">
      <c r="A89" s="36">
        <v>78</v>
      </c>
      <c r="B89" s="37" t="e">
        <f>Spisak!#REF!</f>
        <v>#REF!</v>
      </c>
      <c r="C89" s="51" t="e">
        <f>Spisak!#REF!</f>
        <v>#REF!</v>
      </c>
      <c r="D89" s="38" t="e">
        <f>Spisak!#REF!</f>
        <v>#REF!</v>
      </c>
      <c r="E89" s="38" t="e">
        <f>Spisak!#REF!</f>
        <v>#REF!</v>
      </c>
      <c r="F89" s="38" t="e">
        <f>Spisak!#REF!</f>
        <v>#REF!</v>
      </c>
      <c r="G89" s="38" t="e">
        <f>Spisak!#REF!</f>
        <v>#REF!</v>
      </c>
      <c r="H89" s="38" t="e">
        <f>Spisak!#REF!</f>
        <v>#REF!</v>
      </c>
      <c r="I89" s="38"/>
      <c r="J89" s="38"/>
      <c r="K89" s="38"/>
      <c r="L89" s="38"/>
      <c r="M89" s="38"/>
      <c r="N89" s="39" t="e">
        <f>Spisak!#REF!</f>
        <v>#REF!</v>
      </c>
      <c r="O89" s="39"/>
      <c r="P89" s="40" t="e">
        <f>Spisak!#REF!</f>
        <v>#REF!</v>
      </c>
      <c r="Q89" s="41" t="e">
        <f>Spisak!#REF!</f>
        <v>#REF!</v>
      </c>
      <c r="R89" s="42" t="e">
        <f>Spisak!#REF!</f>
        <v>#REF!</v>
      </c>
      <c r="S89" s="80" t="e">
        <f>Spisak!#REF!</f>
        <v>#REF!</v>
      </c>
      <c r="T89" s="81" t="e">
        <f>IF(S89=0,"-",VLOOKUP(S89,Tocjene,2,TRUE))</f>
        <v>#REF!</v>
      </c>
    </row>
    <row r="90" spans="1:20" ht="12.75">
      <c r="A90" s="36">
        <v>79</v>
      </c>
      <c r="B90" s="37" t="e">
        <f>Spisak!#REF!</f>
        <v>#REF!</v>
      </c>
      <c r="C90" s="51" t="e">
        <f>Spisak!#REF!</f>
        <v>#REF!</v>
      </c>
      <c r="D90" s="38" t="e">
        <f>Spisak!#REF!</f>
        <v>#REF!</v>
      </c>
      <c r="E90" s="38" t="e">
        <f>Spisak!#REF!</f>
        <v>#REF!</v>
      </c>
      <c r="F90" s="38" t="e">
        <f>Spisak!#REF!</f>
        <v>#REF!</v>
      </c>
      <c r="G90" s="38" t="e">
        <f>Spisak!#REF!</f>
        <v>#REF!</v>
      </c>
      <c r="H90" s="38" t="e">
        <f>Spisak!#REF!</f>
        <v>#REF!</v>
      </c>
      <c r="I90" s="38"/>
      <c r="J90" s="38"/>
      <c r="K90" s="38"/>
      <c r="L90" s="38"/>
      <c r="M90" s="38"/>
      <c r="N90" s="39" t="e">
        <f>Spisak!#REF!</f>
        <v>#REF!</v>
      </c>
      <c r="O90" s="39"/>
      <c r="P90" s="40" t="e">
        <f>Spisak!#REF!</f>
        <v>#REF!</v>
      </c>
      <c r="Q90" s="41" t="e">
        <f>Spisak!#REF!</f>
        <v>#REF!</v>
      </c>
      <c r="R90" s="42" t="e">
        <f>Spisak!#REF!</f>
        <v>#REF!</v>
      </c>
      <c r="S90" s="80" t="e">
        <f>Spisak!#REF!</f>
        <v>#REF!</v>
      </c>
      <c r="T90" s="81" t="e">
        <f>IF(S90=0,"-",VLOOKUP(S90,Tocjene,2,TRUE))</f>
        <v>#REF!</v>
      </c>
    </row>
    <row r="91" spans="1:20" ht="12.75">
      <c r="A91" s="36">
        <v>80</v>
      </c>
      <c r="B91" s="37" t="e">
        <f>Spisak!#REF!</f>
        <v>#REF!</v>
      </c>
      <c r="C91" s="51" t="e">
        <f>Spisak!#REF!</f>
        <v>#REF!</v>
      </c>
      <c r="D91" s="38" t="e">
        <f>Spisak!#REF!</f>
        <v>#REF!</v>
      </c>
      <c r="E91" s="38" t="e">
        <f>Spisak!#REF!</f>
        <v>#REF!</v>
      </c>
      <c r="F91" s="38" t="e">
        <f>Spisak!#REF!</f>
        <v>#REF!</v>
      </c>
      <c r="G91" s="38" t="e">
        <f>Spisak!#REF!</f>
        <v>#REF!</v>
      </c>
      <c r="H91" s="38" t="e">
        <f>Spisak!#REF!</f>
        <v>#REF!</v>
      </c>
      <c r="I91" s="38"/>
      <c r="J91" s="38"/>
      <c r="K91" s="38"/>
      <c r="L91" s="38"/>
      <c r="M91" s="38"/>
      <c r="N91" s="39" t="e">
        <f>Spisak!#REF!</f>
        <v>#REF!</v>
      </c>
      <c r="O91" s="39"/>
      <c r="P91" s="40" t="e">
        <f>Spisak!#REF!</f>
        <v>#REF!</v>
      </c>
      <c r="Q91" s="41" t="e">
        <f>Spisak!#REF!</f>
        <v>#REF!</v>
      </c>
      <c r="R91" s="42" t="e">
        <f>Spisak!#REF!</f>
        <v>#REF!</v>
      </c>
      <c r="S91" s="80" t="e">
        <f>Spisak!#REF!</f>
        <v>#REF!</v>
      </c>
      <c r="T91" s="81" t="e">
        <f>IF(S91=0,"-",VLOOKUP(S91,Tocjene,2,TRUE))</f>
        <v>#REF!</v>
      </c>
    </row>
    <row r="92" spans="1:20" ht="12.75">
      <c r="A92" s="36">
        <v>81</v>
      </c>
      <c r="B92" s="37" t="e">
        <f>Spisak!#REF!</f>
        <v>#REF!</v>
      </c>
      <c r="C92" s="51" t="e">
        <f>Spisak!#REF!</f>
        <v>#REF!</v>
      </c>
      <c r="D92" s="38" t="e">
        <f>Spisak!#REF!</f>
        <v>#REF!</v>
      </c>
      <c r="E92" s="38" t="e">
        <f>Spisak!#REF!</f>
        <v>#REF!</v>
      </c>
      <c r="F92" s="38" t="e">
        <f>Spisak!#REF!</f>
        <v>#REF!</v>
      </c>
      <c r="G92" s="38" t="e">
        <f>Spisak!#REF!</f>
        <v>#REF!</v>
      </c>
      <c r="H92" s="38" t="e">
        <f>Spisak!#REF!</f>
        <v>#REF!</v>
      </c>
      <c r="I92" s="38"/>
      <c r="J92" s="38"/>
      <c r="K92" s="38"/>
      <c r="L92" s="38"/>
      <c r="M92" s="38"/>
      <c r="N92" s="39" t="e">
        <f>Spisak!#REF!</f>
        <v>#REF!</v>
      </c>
      <c r="O92" s="39"/>
      <c r="P92" s="40" t="e">
        <f>Spisak!#REF!</f>
        <v>#REF!</v>
      </c>
      <c r="Q92" s="41" t="e">
        <f>Spisak!#REF!</f>
        <v>#REF!</v>
      </c>
      <c r="R92" s="42" t="e">
        <f>Spisak!#REF!</f>
        <v>#REF!</v>
      </c>
      <c r="S92" s="80" t="e">
        <f>Spisak!#REF!</f>
        <v>#REF!</v>
      </c>
      <c r="T92" s="81" t="e">
        <f>IF(S92=0,"-",VLOOKUP(S92,Tocjene,2,TRUE))</f>
        <v>#REF!</v>
      </c>
    </row>
    <row r="93" spans="1:20" ht="12.75">
      <c r="A93" s="36">
        <v>82</v>
      </c>
      <c r="B93" s="37" t="e">
        <f>Spisak!#REF!</f>
        <v>#REF!</v>
      </c>
      <c r="C93" s="51" t="e">
        <f>Spisak!#REF!</f>
        <v>#REF!</v>
      </c>
      <c r="D93" s="38" t="e">
        <f>Spisak!#REF!</f>
        <v>#REF!</v>
      </c>
      <c r="E93" s="38" t="e">
        <f>Spisak!#REF!</f>
        <v>#REF!</v>
      </c>
      <c r="F93" s="38" t="e">
        <f>Spisak!#REF!</f>
        <v>#REF!</v>
      </c>
      <c r="G93" s="38" t="e">
        <f>Spisak!#REF!</f>
        <v>#REF!</v>
      </c>
      <c r="H93" s="38" t="e">
        <f>Spisak!#REF!</f>
        <v>#REF!</v>
      </c>
      <c r="I93" s="38"/>
      <c r="J93" s="38"/>
      <c r="K93" s="38"/>
      <c r="L93" s="38"/>
      <c r="M93" s="38"/>
      <c r="N93" s="39" t="e">
        <f>Spisak!#REF!</f>
        <v>#REF!</v>
      </c>
      <c r="O93" s="39"/>
      <c r="P93" s="40" t="e">
        <f>Spisak!#REF!</f>
        <v>#REF!</v>
      </c>
      <c r="Q93" s="41" t="e">
        <f>Spisak!#REF!</f>
        <v>#REF!</v>
      </c>
      <c r="R93" s="42" t="e">
        <f>Spisak!#REF!</f>
        <v>#REF!</v>
      </c>
      <c r="S93" s="80" t="e">
        <f>Spisak!#REF!</f>
        <v>#REF!</v>
      </c>
      <c r="T93" s="81" t="e">
        <f>IF(S93=0,"-",VLOOKUP(S93,Tocjene,2,TRUE))</f>
        <v>#REF!</v>
      </c>
    </row>
    <row r="94" spans="1:20" ht="12.75">
      <c r="A94" s="36">
        <v>83</v>
      </c>
      <c r="B94" s="37" t="e">
        <f>Spisak!#REF!</f>
        <v>#REF!</v>
      </c>
      <c r="C94" s="51" t="e">
        <f>Spisak!#REF!</f>
        <v>#REF!</v>
      </c>
      <c r="D94" s="38" t="e">
        <f>Spisak!#REF!</f>
        <v>#REF!</v>
      </c>
      <c r="E94" s="38" t="e">
        <f>Spisak!#REF!</f>
        <v>#REF!</v>
      </c>
      <c r="F94" s="38" t="e">
        <f>Spisak!#REF!</f>
        <v>#REF!</v>
      </c>
      <c r="G94" s="38" t="e">
        <f>Spisak!#REF!</f>
        <v>#REF!</v>
      </c>
      <c r="H94" s="38" t="e">
        <f>Spisak!#REF!</f>
        <v>#REF!</v>
      </c>
      <c r="I94" s="38"/>
      <c r="J94" s="38"/>
      <c r="K94" s="38"/>
      <c r="L94" s="38"/>
      <c r="M94" s="38"/>
      <c r="N94" s="39" t="e">
        <f>Spisak!#REF!</f>
        <v>#REF!</v>
      </c>
      <c r="O94" s="39"/>
      <c r="P94" s="40" t="e">
        <f>Spisak!#REF!</f>
        <v>#REF!</v>
      </c>
      <c r="Q94" s="41" t="e">
        <f>Spisak!#REF!</f>
        <v>#REF!</v>
      </c>
      <c r="R94" s="42" t="e">
        <f>Spisak!#REF!</f>
        <v>#REF!</v>
      </c>
      <c r="S94" s="80" t="e">
        <f>Spisak!#REF!</f>
        <v>#REF!</v>
      </c>
      <c r="T94" s="81" t="e">
        <f>IF(S94=0,"-",VLOOKUP(S94,Tocjene,2,TRUE))</f>
        <v>#REF!</v>
      </c>
    </row>
    <row r="95" spans="1:20" ht="12.75">
      <c r="A95" s="36">
        <v>84</v>
      </c>
      <c r="B95" s="37" t="e">
        <f>Spisak!#REF!</f>
        <v>#REF!</v>
      </c>
      <c r="C95" s="51" t="e">
        <f>Spisak!#REF!</f>
        <v>#REF!</v>
      </c>
      <c r="D95" s="38" t="e">
        <f>Spisak!#REF!</f>
        <v>#REF!</v>
      </c>
      <c r="E95" s="38" t="e">
        <f>Spisak!#REF!</f>
        <v>#REF!</v>
      </c>
      <c r="F95" s="38" t="e">
        <f>Spisak!#REF!</f>
        <v>#REF!</v>
      </c>
      <c r="G95" s="38" t="e">
        <f>Spisak!#REF!</f>
        <v>#REF!</v>
      </c>
      <c r="H95" s="38" t="e">
        <f>Spisak!#REF!</f>
        <v>#REF!</v>
      </c>
      <c r="I95" s="38"/>
      <c r="J95" s="38"/>
      <c r="K95" s="38"/>
      <c r="L95" s="38"/>
      <c r="M95" s="38"/>
      <c r="N95" s="39" t="e">
        <f>Spisak!#REF!</f>
        <v>#REF!</v>
      </c>
      <c r="O95" s="39"/>
      <c r="P95" s="40" t="e">
        <f>Spisak!#REF!</f>
        <v>#REF!</v>
      </c>
      <c r="Q95" s="41" t="e">
        <f>Spisak!#REF!</f>
        <v>#REF!</v>
      </c>
      <c r="R95" s="42" t="e">
        <f>Spisak!#REF!</f>
        <v>#REF!</v>
      </c>
      <c r="S95" s="80" t="e">
        <f>Spisak!#REF!</f>
        <v>#REF!</v>
      </c>
      <c r="T95" s="81" t="e">
        <f>IF(S95=0,"-",VLOOKUP(S95,Tocjene,2,TRUE))</f>
        <v>#REF!</v>
      </c>
    </row>
    <row r="96" spans="1:20" ht="12.75">
      <c r="A96" s="36">
        <v>85</v>
      </c>
      <c r="B96" s="37" t="e">
        <f>Spisak!#REF!</f>
        <v>#REF!</v>
      </c>
      <c r="C96" s="51" t="e">
        <f>Spisak!#REF!</f>
        <v>#REF!</v>
      </c>
      <c r="D96" s="38" t="e">
        <f>Spisak!#REF!</f>
        <v>#REF!</v>
      </c>
      <c r="E96" s="38" t="e">
        <f>Spisak!#REF!</f>
        <v>#REF!</v>
      </c>
      <c r="F96" s="38" t="e">
        <f>Spisak!#REF!</f>
        <v>#REF!</v>
      </c>
      <c r="G96" s="38" t="e">
        <f>Spisak!#REF!</f>
        <v>#REF!</v>
      </c>
      <c r="H96" s="38" t="e">
        <f>Spisak!#REF!</f>
        <v>#REF!</v>
      </c>
      <c r="I96" s="38"/>
      <c r="J96" s="38"/>
      <c r="K96" s="38"/>
      <c r="L96" s="38"/>
      <c r="M96" s="38"/>
      <c r="N96" s="39" t="e">
        <f>Spisak!#REF!</f>
        <v>#REF!</v>
      </c>
      <c r="O96" s="39"/>
      <c r="P96" s="40" t="e">
        <f>Spisak!#REF!</f>
        <v>#REF!</v>
      </c>
      <c r="Q96" s="41" t="e">
        <f>Spisak!#REF!</f>
        <v>#REF!</v>
      </c>
      <c r="R96" s="42" t="e">
        <f>Spisak!#REF!</f>
        <v>#REF!</v>
      </c>
      <c r="S96" s="80" t="e">
        <f>Spisak!#REF!</f>
        <v>#REF!</v>
      </c>
      <c r="T96" s="81" t="e">
        <f>IF(S96=0,"-",VLOOKUP(S96,Tocjene,2,TRUE))</f>
        <v>#REF!</v>
      </c>
    </row>
    <row r="97" spans="1:20" ht="12.75">
      <c r="A97" s="36">
        <v>86</v>
      </c>
      <c r="B97" s="37" t="e">
        <f>Spisak!#REF!</f>
        <v>#REF!</v>
      </c>
      <c r="C97" s="51" t="e">
        <f>Spisak!#REF!</f>
        <v>#REF!</v>
      </c>
      <c r="D97" s="38" t="e">
        <f>Spisak!#REF!</f>
        <v>#REF!</v>
      </c>
      <c r="E97" s="38" t="e">
        <f>Spisak!#REF!</f>
        <v>#REF!</v>
      </c>
      <c r="F97" s="38" t="e">
        <f>Spisak!#REF!</f>
        <v>#REF!</v>
      </c>
      <c r="G97" s="38" t="e">
        <f>Spisak!#REF!</f>
        <v>#REF!</v>
      </c>
      <c r="H97" s="38" t="e">
        <f>Spisak!#REF!</f>
        <v>#REF!</v>
      </c>
      <c r="I97" s="38"/>
      <c r="J97" s="38"/>
      <c r="K97" s="38"/>
      <c r="L97" s="38"/>
      <c r="M97" s="38"/>
      <c r="N97" s="39" t="e">
        <f>Spisak!#REF!</f>
        <v>#REF!</v>
      </c>
      <c r="O97" s="39"/>
      <c r="P97" s="40" t="e">
        <f>Spisak!#REF!</f>
        <v>#REF!</v>
      </c>
      <c r="Q97" s="41" t="e">
        <f>Spisak!#REF!</f>
        <v>#REF!</v>
      </c>
      <c r="R97" s="42" t="e">
        <f>Spisak!#REF!</f>
        <v>#REF!</v>
      </c>
      <c r="S97" s="80" t="e">
        <f>Spisak!#REF!</f>
        <v>#REF!</v>
      </c>
      <c r="T97" s="81" t="e">
        <f>IF(S97=0,"-",VLOOKUP(S97,Tocjene,2,TRUE))</f>
        <v>#REF!</v>
      </c>
    </row>
    <row r="98" spans="1:20" ht="12.75">
      <c r="A98" s="36">
        <v>87</v>
      </c>
      <c r="B98" s="37" t="e">
        <f>Spisak!#REF!</f>
        <v>#REF!</v>
      </c>
      <c r="C98" s="51" t="e">
        <f>Spisak!#REF!</f>
        <v>#REF!</v>
      </c>
      <c r="D98" s="38" t="e">
        <f>Spisak!#REF!</f>
        <v>#REF!</v>
      </c>
      <c r="E98" s="38" t="e">
        <f>Spisak!#REF!</f>
        <v>#REF!</v>
      </c>
      <c r="F98" s="38" t="e">
        <f>Spisak!#REF!</f>
        <v>#REF!</v>
      </c>
      <c r="G98" s="38" t="e">
        <f>Spisak!#REF!</f>
        <v>#REF!</v>
      </c>
      <c r="H98" s="38" t="e">
        <f>Spisak!#REF!</f>
        <v>#REF!</v>
      </c>
      <c r="I98" s="38"/>
      <c r="J98" s="38"/>
      <c r="K98" s="38"/>
      <c r="L98" s="38"/>
      <c r="M98" s="38"/>
      <c r="N98" s="39" t="e">
        <f>Spisak!#REF!</f>
        <v>#REF!</v>
      </c>
      <c r="O98" s="39"/>
      <c r="P98" s="40" t="e">
        <f>Spisak!#REF!</f>
        <v>#REF!</v>
      </c>
      <c r="Q98" s="41" t="e">
        <f>Spisak!#REF!</f>
        <v>#REF!</v>
      </c>
      <c r="R98" s="42" t="e">
        <f>Spisak!#REF!</f>
        <v>#REF!</v>
      </c>
      <c r="S98" s="80" t="e">
        <f>Spisak!#REF!</f>
        <v>#REF!</v>
      </c>
      <c r="T98" s="81" t="e">
        <f>IF(S98=0,"-",VLOOKUP(S98,Tocjene,2,TRUE))</f>
        <v>#REF!</v>
      </c>
    </row>
    <row r="99" spans="1:20" ht="12.75">
      <c r="A99" s="36">
        <v>88</v>
      </c>
      <c r="B99" s="37" t="e">
        <f>Spisak!#REF!</f>
        <v>#REF!</v>
      </c>
      <c r="C99" s="51" t="e">
        <f>Spisak!#REF!</f>
        <v>#REF!</v>
      </c>
      <c r="D99" s="38" t="e">
        <f>Spisak!#REF!</f>
        <v>#REF!</v>
      </c>
      <c r="E99" s="38" t="e">
        <f>Spisak!#REF!</f>
        <v>#REF!</v>
      </c>
      <c r="F99" s="38" t="e">
        <f>Spisak!#REF!</f>
        <v>#REF!</v>
      </c>
      <c r="G99" s="38" t="e">
        <f>Spisak!#REF!</f>
        <v>#REF!</v>
      </c>
      <c r="H99" s="38" t="e">
        <f>Spisak!#REF!</f>
        <v>#REF!</v>
      </c>
      <c r="I99" s="38"/>
      <c r="J99" s="38"/>
      <c r="K99" s="38"/>
      <c r="L99" s="38"/>
      <c r="M99" s="38"/>
      <c r="N99" s="39" t="e">
        <f>Spisak!#REF!</f>
        <v>#REF!</v>
      </c>
      <c r="O99" s="39"/>
      <c r="P99" s="40" t="e">
        <f>Spisak!#REF!</f>
        <v>#REF!</v>
      </c>
      <c r="Q99" s="41" t="e">
        <f>Spisak!#REF!</f>
        <v>#REF!</v>
      </c>
      <c r="R99" s="42" t="e">
        <f>Spisak!#REF!</f>
        <v>#REF!</v>
      </c>
      <c r="S99" s="80" t="e">
        <f>Spisak!#REF!</f>
        <v>#REF!</v>
      </c>
      <c r="T99" s="81" t="e">
        <f>IF(S99=0,"-",VLOOKUP(S99,Tocjene,2,TRUE))</f>
        <v>#REF!</v>
      </c>
    </row>
    <row r="100" spans="1:20" ht="12.75">
      <c r="A100" s="36">
        <v>89</v>
      </c>
      <c r="B100" s="37" t="e">
        <f>Spisak!#REF!</f>
        <v>#REF!</v>
      </c>
      <c r="C100" s="51" t="e">
        <f>Spisak!#REF!</f>
        <v>#REF!</v>
      </c>
      <c r="D100" s="38" t="e">
        <f>Spisak!#REF!</f>
        <v>#REF!</v>
      </c>
      <c r="E100" s="38" t="e">
        <f>Spisak!#REF!</f>
        <v>#REF!</v>
      </c>
      <c r="F100" s="38" t="e">
        <f>Spisak!#REF!</f>
        <v>#REF!</v>
      </c>
      <c r="G100" s="38" t="e">
        <f>Spisak!#REF!</f>
        <v>#REF!</v>
      </c>
      <c r="H100" s="38" t="e">
        <f>Spisak!#REF!</f>
        <v>#REF!</v>
      </c>
      <c r="I100" s="38"/>
      <c r="J100" s="38"/>
      <c r="K100" s="38"/>
      <c r="L100" s="38"/>
      <c r="M100" s="38"/>
      <c r="N100" s="39" t="e">
        <f>Spisak!#REF!</f>
        <v>#REF!</v>
      </c>
      <c r="O100" s="39"/>
      <c r="P100" s="40" t="e">
        <f>Spisak!#REF!</f>
        <v>#REF!</v>
      </c>
      <c r="Q100" s="41" t="e">
        <f>Spisak!#REF!</f>
        <v>#REF!</v>
      </c>
      <c r="R100" s="42" t="e">
        <f>Spisak!#REF!</f>
        <v>#REF!</v>
      </c>
      <c r="S100" s="80" t="e">
        <f>Spisak!#REF!</f>
        <v>#REF!</v>
      </c>
      <c r="T100" s="81" t="e">
        <f>IF(S100=0,"-",VLOOKUP(S100,Tocjene,2,TRUE))</f>
        <v>#REF!</v>
      </c>
    </row>
    <row r="101" spans="1:20" ht="12.75">
      <c r="A101" s="36">
        <v>90</v>
      </c>
      <c r="B101" s="37" t="e">
        <f>Spisak!#REF!</f>
        <v>#REF!</v>
      </c>
      <c r="C101" s="51" t="e">
        <f>Spisak!#REF!</f>
        <v>#REF!</v>
      </c>
      <c r="D101" s="38" t="e">
        <f>Spisak!#REF!</f>
        <v>#REF!</v>
      </c>
      <c r="E101" s="38" t="e">
        <f>Spisak!#REF!</f>
        <v>#REF!</v>
      </c>
      <c r="F101" s="38" t="e">
        <f>Spisak!#REF!</f>
        <v>#REF!</v>
      </c>
      <c r="G101" s="38" t="e">
        <f>Spisak!#REF!</f>
        <v>#REF!</v>
      </c>
      <c r="H101" s="38" t="e">
        <f>Spisak!#REF!</f>
        <v>#REF!</v>
      </c>
      <c r="I101" s="38"/>
      <c r="J101" s="38"/>
      <c r="K101" s="38"/>
      <c r="L101" s="38"/>
      <c r="M101" s="38"/>
      <c r="N101" s="39" t="e">
        <f>Spisak!#REF!</f>
        <v>#REF!</v>
      </c>
      <c r="O101" s="39"/>
      <c r="P101" s="40" t="e">
        <f>Spisak!#REF!</f>
        <v>#REF!</v>
      </c>
      <c r="Q101" s="41" t="e">
        <f>Spisak!#REF!</f>
        <v>#REF!</v>
      </c>
      <c r="R101" s="42" t="e">
        <f>Spisak!#REF!</f>
        <v>#REF!</v>
      </c>
      <c r="S101" s="80" t="e">
        <f>Spisak!#REF!</f>
        <v>#REF!</v>
      </c>
      <c r="T101" s="81" t="e">
        <f>IF(S101=0,"-",VLOOKUP(S101,Tocjene,2,TRUE))</f>
        <v>#REF!</v>
      </c>
    </row>
    <row r="102" ht="12.75"/>
    <row r="103" spans="18:20" ht="12.75">
      <c r="R103" s="2"/>
      <c r="S103" s="2"/>
      <c r="T103" s="2"/>
    </row>
    <row r="104" spans="18:20" ht="12.75">
      <c r="R104" s="2"/>
      <c r="S104" s="2"/>
      <c r="T104" s="2"/>
    </row>
    <row r="105" spans="18:20" ht="12.75">
      <c r="R105" s="5"/>
      <c r="S105" s="7" t="s">
        <v>46</v>
      </c>
      <c r="T105" s="25"/>
    </row>
    <row r="106" spans="18:20" ht="12.75">
      <c r="R106" s="5"/>
      <c r="S106" s="7" t="s">
        <v>99</v>
      </c>
      <c r="T106" s="25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07"/>
  <sheetViews>
    <sheetView showZeros="0" zoomScalePageLayoutView="0" workbookViewId="0" topLeftCell="A90">
      <selection activeCell="I114" sqref="I114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102</v>
      </c>
      <c r="B1" s="32"/>
      <c r="C1" s="32"/>
    </row>
    <row r="2" spans="1:3" ht="13.5" customHeight="1">
      <c r="A2" s="32"/>
      <c r="B2" s="32"/>
      <c r="C2" s="32"/>
    </row>
    <row r="3" spans="1:3" ht="15">
      <c r="A3" s="33" t="s">
        <v>90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6" t="s">
        <v>27</v>
      </c>
      <c r="B5" s="146"/>
      <c r="C5" s="47" t="s">
        <v>91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6" t="s">
        <v>28</v>
      </c>
      <c r="B7" s="146"/>
      <c r="C7" s="47" t="s">
        <v>89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3" t="s">
        <v>30</v>
      </c>
      <c r="B9" s="137" t="s">
        <v>31</v>
      </c>
      <c r="C9" s="137" t="s">
        <v>32</v>
      </c>
      <c r="D9" s="147" t="s">
        <v>45</v>
      </c>
      <c r="E9" s="148"/>
      <c r="F9" s="137" t="s">
        <v>34</v>
      </c>
      <c r="G9" s="137" t="s">
        <v>35</v>
      </c>
      <c r="H9" s="138"/>
    </row>
    <row r="10" spans="1:8" s="46" customFormat="1" ht="0.75" customHeight="1">
      <c r="A10" s="144"/>
      <c r="B10" s="136"/>
      <c r="C10" s="136"/>
      <c r="D10" s="149"/>
      <c r="E10" s="150"/>
      <c r="F10" s="136"/>
      <c r="G10" s="136"/>
      <c r="H10" s="139"/>
    </row>
    <row r="11" spans="1:8" s="46" customFormat="1" ht="39" customHeight="1" thickBot="1">
      <c r="A11" s="145"/>
      <c r="B11" s="140"/>
      <c r="C11" s="140"/>
      <c r="D11" s="45" t="s">
        <v>44</v>
      </c>
      <c r="E11" s="45" t="s">
        <v>100</v>
      </c>
      <c r="F11" s="140"/>
      <c r="G11" s="140"/>
      <c r="H11" s="141"/>
    </row>
    <row r="12" spans="1:8" s="60" customFormat="1" ht="16.5" customHeight="1">
      <c r="A12" s="54">
        <v>1</v>
      </c>
      <c r="B12" s="55" t="str">
        <f>Spisak!A2</f>
        <v>16/16</v>
      </c>
      <c r="C12" s="56" t="str">
        <f>Spisak!D2</f>
        <v>Jovan Radović</v>
      </c>
      <c r="D12" s="57">
        <f>Spisak!R2</f>
        <v>29</v>
      </c>
      <c r="E12" s="58">
        <f>Spisak!S2</f>
        <v>0</v>
      </c>
      <c r="F12" s="58">
        <f>Spisak!W2</f>
        <v>29</v>
      </c>
      <c r="G12" s="79" t="str">
        <f>Spisak!X2</f>
        <v>F</v>
      </c>
      <c r="H12" s="59" t="str">
        <f>IF(G12=0,"-",VLOOKUP(G12,Tocjene,2,TRUE))</f>
        <v>(nedovoljan)</v>
      </c>
    </row>
    <row r="13" spans="1:8" s="60" customFormat="1" ht="16.5" customHeight="1">
      <c r="A13" s="54">
        <v>2</v>
      </c>
      <c r="B13" s="55" t="str">
        <f>Spisak!A3</f>
        <v>23/16</v>
      </c>
      <c r="C13" s="56" t="str">
        <f>Spisak!D3</f>
        <v>Pavle Novaković</v>
      </c>
      <c r="D13" s="57">
        <f>Spisak!R3</f>
        <v>29</v>
      </c>
      <c r="E13" s="58">
        <f>Spisak!S3</f>
        <v>0</v>
      </c>
      <c r="F13" s="58">
        <f>Spisak!W3</f>
        <v>29</v>
      </c>
      <c r="G13" s="79" t="str">
        <f>Spisak!X3</f>
        <v>F</v>
      </c>
      <c r="H13" s="59" t="str">
        <f>IF(G13=0,"-",VLOOKUP(G13,Tocjene,2,TRUE))</f>
        <v>(nedovoljan)</v>
      </c>
    </row>
    <row r="14" spans="1:8" s="60" customFormat="1" ht="16.5" customHeight="1">
      <c r="A14" s="54">
        <v>3</v>
      </c>
      <c r="B14" s="55" t="str">
        <f>Spisak!A4</f>
        <v>29/16</v>
      </c>
      <c r="C14" s="56" t="str">
        <f>Spisak!D4</f>
        <v>Marko Vuksanović</v>
      </c>
      <c r="D14" s="57">
        <f>Spisak!R4</f>
        <v>23</v>
      </c>
      <c r="E14" s="58">
        <f>Spisak!S4</f>
        <v>0</v>
      </c>
      <c r="F14" s="58">
        <f>Spisak!W4</f>
        <v>23</v>
      </c>
      <c r="G14" s="79" t="str">
        <f>Spisak!X4</f>
        <v>F</v>
      </c>
      <c r="H14" s="59" t="str">
        <f>IF(G14=0,"-",VLOOKUP(G14,Tocjene,2,TRUE))</f>
        <v>(nedovoljan)</v>
      </c>
    </row>
    <row r="15" spans="1:8" s="60" customFormat="1" ht="16.5" customHeight="1">
      <c r="A15" s="54">
        <v>4</v>
      </c>
      <c r="B15" s="55" t="str">
        <f>Spisak!A5</f>
        <v>51/16</v>
      </c>
      <c r="C15" s="56" t="str">
        <f>Spisak!D5</f>
        <v>Nikola Radanović</v>
      </c>
      <c r="D15" s="57">
        <f>Spisak!R5</f>
        <v>27</v>
      </c>
      <c r="E15" s="58">
        <f>Spisak!S5</f>
        <v>0</v>
      </c>
      <c r="F15" s="58">
        <f>Spisak!W5</f>
        <v>27</v>
      </c>
      <c r="G15" s="79" t="str">
        <f>Spisak!X5</f>
        <v>F</v>
      </c>
      <c r="H15" s="59" t="str">
        <f>IF(G15=0,"-",VLOOKUP(G15,Tocjene,2,TRUE))</f>
        <v>(nedovoljan)</v>
      </c>
    </row>
    <row r="16" spans="1:8" s="60" customFormat="1" ht="16.5" customHeight="1">
      <c r="A16" s="54">
        <v>5</v>
      </c>
      <c r="B16" s="55" t="str">
        <f>Spisak!A6</f>
        <v>71/16</v>
      </c>
      <c r="C16" s="56" t="str">
        <f>Spisak!D6</f>
        <v>Veljko Vukadinović</v>
      </c>
      <c r="D16" s="57">
        <f>Spisak!R6</f>
        <v>29</v>
      </c>
      <c r="E16" s="58">
        <f>Spisak!S6</f>
        <v>0</v>
      </c>
      <c r="F16" s="58">
        <f>Spisak!W6</f>
        <v>29</v>
      </c>
      <c r="G16" s="79" t="str">
        <f>Spisak!X6</f>
        <v>F</v>
      </c>
      <c r="H16" s="59" t="str">
        <f>IF(G16=0,"-",VLOOKUP(G16,Tocjene,2,TRUE))</f>
        <v>(nedovoljan)</v>
      </c>
    </row>
    <row r="17" spans="1:8" s="60" customFormat="1" ht="16.5" customHeight="1">
      <c r="A17" s="54">
        <v>6</v>
      </c>
      <c r="B17" s="55" t="str">
        <f>Spisak!A7</f>
        <v>24/13</v>
      </c>
      <c r="C17" s="56" t="str">
        <f>Spisak!D7</f>
        <v>Nikola Špadijer</v>
      </c>
      <c r="D17" s="57">
        <f>Spisak!R7</f>
        <v>0</v>
      </c>
      <c r="E17" s="58">
        <f>Spisak!S7</f>
        <v>0</v>
      </c>
      <c r="F17" s="58">
        <f>Spisak!W7</f>
        <v>0</v>
      </c>
      <c r="G17" s="79" t="str">
        <f>Spisak!X7</f>
        <v>F</v>
      </c>
      <c r="H17" s="59" t="str">
        <f>IF(G17=0,"-",VLOOKUP(G17,Tocjene,2,TRUE))</f>
        <v>(nedovoljan)</v>
      </c>
    </row>
    <row r="18" spans="1:8" s="60" customFormat="1" ht="16.5" customHeight="1">
      <c r="A18" s="54">
        <v>7</v>
      </c>
      <c r="B18" s="55" t="str">
        <f>Spisak!A8</f>
        <v>1/12</v>
      </c>
      <c r="C18" s="56" t="str">
        <f>Spisak!D8</f>
        <v>Mitar Andrijašević</v>
      </c>
      <c r="D18" s="57">
        <f>Spisak!R8</f>
        <v>0</v>
      </c>
      <c r="E18" s="58">
        <f>Spisak!S8</f>
        <v>0</v>
      </c>
      <c r="F18" s="58">
        <f>Spisak!W8</f>
        <v>0</v>
      </c>
      <c r="G18" s="79" t="str">
        <f>Spisak!X8</f>
        <v>F</v>
      </c>
      <c r="H18" s="59" t="str">
        <f>IF(G18=0,"-",VLOOKUP(G18,Tocjene,2,TRUE))</f>
        <v>(nedovoljan)</v>
      </c>
    </row>
    <row r="19" spans="1:8" s="60" customFormat="1" ht="16.5" customHeight="1">
      <c r="A19" s="54">
        <v>8</v>
      </c>
      <c r="B19" s="55" t="e">
        <f>Spisak!#REF!</f>
        <v>#REF!</v>
      </c>
      <c r="C19" s="56" t="e">
        <f>Spisak!#REF!</f>
        <v>#REF!</v>
      </c>
      <c r="D19" s="57" t="e">
        <f>Spisak!#REF!</f>
        <v>#REF!</v>
      </c>
      <c r="E19" s="58" t="e">
        <f>Spisak!#REF!</f>
        <v>#REF!</v>
      </c>
      <c r="F19" s="58" t="e">
        <f>Spisak!#REF!</f>
        <v>#REF!</v>
      </c>
      <c r="G19" s="79" t="e">
        <f>Spisak!#REF!</f>
        <v>#REF!</v>
      </c>
      <c r="H19" s="59" t="e">
        <f>IF(G19=0,"-",VLOOKUP(G19,Tocjene,2,TRUE))</f>
        <v>#REF!</v>
      </c>
    </row>
    <row r="20" spans="1:8" s="60" customFormat="1" ht="16.5" customHeight="1">
      <c r="A20" s="54">
        <v>9</v>
      </c>
      <c r="B20" s="55" t="e">
        <f>Spisak!#REF!</f>
        <v>#REF!</v>
      </c>
      <c r="C20" s="56" t="e">
        <f>Spisak!#REF!</f>
        <v>#REF!</v>
      </c>
      <c r="D20" s="57" t="e">
        <f>Spisak!#REF!</f>
        <v>#REF!</v>
      </c>
      <c r="E20" s="58" t="e">
        <f>Spisak!#REF!</f>
        <v>#REF!</v>
      </c>
      <c r="F20" s="58" t="e">
        <f>Spisak!#REF!</f>
        <v>#REF!</v>
      </c>
      <c r="G20" s="79" t="e">
        <f>Spisak!#REF!</f>
        <v>#REF!</v>
      </c>
      <c r="H20" s="59" t="e">
        <f>IF(G20=0,"-",VLOOKUP(G20,Tocjene,2,TRUE))</f>
        <v>#REF!</v>
      </c>
    </row>
    <row r="21" spans="1:8" s="60" customFormat="1" ht="16.5" customHeight="1">
      <c r="A21" s="54">
        <v>10</v>
      </c>
      <c r="B21" s="55" t="e">
        <f>Spisak!#REF!</f>
        <v>#REF!</v>
      </c>
      <c r="C21" s="56" t="e">
        <f>Spisak!#REF!</f>
        <v>#REF!</v>
      </c>
      <c r="D21" s="57" t="e">
        <f>Spisak!#REF!</f>
        <v>#REF!</v>
      </c>
      <c r="E21" s="58" t="e">
        <f>Spisak!#REF!</f>
        <v>#REF!</v>
      </c>
      <c r="F21" s="58" t="e">
        <f>Spisak!#REF!</f>
        <v>#REF!</v>
      </c>
      <c r="G21" s="79" t="e">
        <f>Spisak!#REF!</f>
        <v>#REF!</v>
      </c>
      <c r="H21" s="59" t="e">
        <f>IF(G21=0,"-",VLOOKUP(G21,Tocjene,2,TRUE))</f>
        <v>#REF!</v>
      </c>
    </row>
    <row r="22" spans="1:8" s="60" customFormat="1" ht="16.5" customHeight="1">
      <c r="A22" s="54">
        <v>11</v>
      </c>
      <c r="B22" s="55" t="e">
        <f>Spisak!#REF!</f>
        <v>#REF!</v>
      </c>
      <c r="C22" s="56" t="e">
        <f>Spisak!#REF!</f>
        <v>#REF!</v>
      </c>
      <c r="D22" s="57" t="e">
        <f>Spisak!#REF!</f>
        <v>#REF!</v>
      </c>
      <c r="E22" s="58" t="e">
        <f>Spisak!#REF!</f>
        <v>#REF!</v>
      </c>
      <c r="F22" s="58" t="e">
        <f>Spisak!#REF!</f>
        <v>#REF!</v>
      </c>
      <c r="G22" s="79" t="e">
        <f>Spisak!#REF!</f>
        <v>#REF!</v>
      </c>
      <c r="H22" s="59" t="e">
        <f>IF(G22=0,"-",VLOOKUP(G22,Tocjene,2,TRUE))</f>
        <v>#REF!</v>
      </c>
    </row>
    <row r="23" spans="1:8" s="60" customFormat="1" ht="16.5" customHeight="1">
      <c r="A23" s="54">
        <v>12</v>
      </c>
      <c r="B23" s="55" t="e">
        <f>Spisak!#REF!</f>
        <v>#REF!</v>
      </c>
      <c r="C23" s="56" t="e">
        <f>Spisak!#REF!</f>
        <v>#REF!</v>
      </c>
      <c r="D23" s="57" t="e">
        <f>Spisak!#REF!</f>
        <v>#REF!</v>
      </c>
      <c r="E23" s="58" t="e">
        <f>Spisak!#REF!</f>
        <v>#REF!</v>
      </c>
      <c r="F23" s="58" t="e">
        <f>Spisak!#REF!</f>
        <v>#REF!</v>
      </c>
      <c r="G23" s="79" t="e">
        <f>Spisak!#REF!</f>
        <v>#REF!</v>
      </c>
      <c r="H23" s="59" t="e">
        <f>IF(G23=0,"-",VLOOKUP(G23,Tocjene,2,TRUE))</f>
        <v>#REF!</v>
      </c>
    </row>
    <row r="24" spans="1:8" s="60" customFormat="1" ht="16.5" customHeight="1">
      <c r="A24" s="54">
        <v>13</v>
      </c>
      <c r="B24" s="55" t="e">
        <f>Spisak!#REF!</f>
        <v>#REF!</v>
      </c>
      <c r="C24" s="56" t="e">
        <f>Spisak!#REF!</f>
        <v>#REF!</v>
      </c>
      <c r="D24" s="57" t="e">
        <f>Spisak!#REF!</f>
        <v>#REF!</v>
      </c>
      <c r="E24" s="58" t="e">
        <f>Spisak!#REF!</f>
        <v>#REF!</v>
      </c>
      <c r="F24" s="58" t="e">
        <f>Spisak!#REF!</f>
        <v>#REF!</v>
      </c>
      <c r="G24" s="79" t="e">
        <f>Spisak!#REF!</f>
        <v>#REF!</v>
      </c>
      <c r="H24" s="59" t="e">
        <f>IF(G24=0,"-",VLOOKUP(G24,Tocjene,2,TRUE))</f>
        <v>#REF!</v>
      </c>
    </row>
    <row r="25" spans="1:8" s="60" customFormat="1" ht="16.5" customHeight="1">
      <c r="A25" s="54">
        <v>14</v>
      </c>
      <c r="B25" s="55" t="e">
        <f>Spisak!#REF!</f>
        <v>#REF!</v>
      </c>
      <c r="C25" s="56" t="e">
        <f>Spisak!#REF!</f>
        <v>#REF!</v>
      </c>
      <c r="D25" s="57" t="e">
        <f>Spisak!#REF!</f>
        <v>#REF!</v>
      </c>
      <c r="E25" s="58" t="e">
        <f>Spisak!#REF!</f>
        <v>#REF!</v>
      </c>
      <c r="F25" s="58" t="e">
        <f>Spisak!#REF!</f>
        <v>#REF!</v>
      </c>
      <c r="G25" s="79" t="e">
        <f>Spisak!#REF!</f>
        <v>#REF!</v>
      </c>
      <c r="H25" s="59" t="e">
        <f>IF(G25=0,"-",VLOOKUP(G25,Tocjene,2,TRUE))</f>
        <v>#REF!</v>
      </c>
    </row>
    <row r="26" spans="1:8" s="60" customFormat="1" ht="16.5" customHeight="1">
      <c r="A26" s="54">
        <v>15</v>
      </c>
      <c r="B26" s="55" t="e">
        <f>Spisak!#REF!</f>
        <v>#REF!</v>
      </c>
      <c r="C26" s="56" t="e">
        <f>Spisak!#REF!</f>
        <v>#REF!</v>
      </c>
      <c r="D26" s="57" t="e">
        <f>Spisak!#REF!</f>
        <v>#REF!</v>
      </c>
      <c r="E26" s="58" t="e">
        <f>Spisak!#REF!</f>
        <v>#REF!</v>
      </c>
      <c r="F26" s="58" t="e">
        <f>Spisak!#REF!</f>
        <v>#REF!</v>
      </c>
      <c r="G26" s="79" t="e">
        <f>Spisak!#REF!</f>
        <v>#REF!</v>
      </c>
      <c r="H26" s="59" t="e">
        <f>IF(G26=0,"-",VLOOKUP(G26,Tocjene,2,TRUE))</f>
        <v>#REF!</v>
      </c>
    </row>
    <row r="27" spans="1:8" s="60" customFormat="1" ht="16.5" customHeight="1">
      <c r="A27" s="54">
        <v>16</v>
      </c>
      <c r="B27" s="55" t="e">
        <f>Spisak!#REF!</f>
        <v>#REF!</v>
      </c>
      <c r="C27" s="56" t="e">
        <f>Spisak!#REF!</f>
        <v>#REF!</v>
      </c>
      <c r="D27" s="57" t="e">
        <f>Spisak!#REF!</f>
        <v>#REF!</v>
      </c>
      <c r="E27" s="58" t="e">
        <f>Spisak!#REF!</f>
        <v>#REF!</v>
      </c>
      <c r="F27" s="58" t="e">
        <f>Spisak!#REF!</f>
        <v>#REF!</v>
      </c>
      <c r="G27" s="79" t="e">
        <f>Spisak!#REF!</f>
        <v>#REF!</v>
      </c>
      <c r="H27" s="59" t="e">
        <f>IF(G27=0,"-",VLOOKUP(G27,Tocjene,2,TRUE))</f>
        <v>#REF!</v>
      </c>
    </row>
    <row r="28" spans="1:8" s="60" customFormat="1" ht="16.5" customHeight="1">
      <c r="A28" s="54">
        <v>17</v>
      </c>
      <c r="B28" s="55" t="e">
        <f>Spisak!#REF!</f>
        <v>#REF!</v>
      </c>
      <c r="C28" s="56" t="e">
        <f>Spisak!#REF!</f>
        <v>#REF!</v>
      </c>
      <c r="D28" s="57" t="e">
        <f>Spisak!#REF!</f>
        <v>#REF!</v>
      </c>
      <c r="E28" s="58" t="e">
        <f>Spisak!#REF!</f>
        <v>#REF!</v>
      </c>
      <c r="F28" s="58" t="e">
        <f>Spisak!#REF!</f>
        <v>#REF!</v>
      </c>
      <c r="G28" s="79" t="e">
        <f>Spisak!#REF!</f>
        <v>#REF!</v>
      </c>
      <c r="H28" s="59" t="e">
        <f>IF(G28=0,"-",VLOOKUP(G28,Tocjene,2,TRUE))</f>
        <v>#REF!</v>
      </c>
    </row>
    <row r="29" spans="1:8" s="60" customFormat="1" ht="16.5" customHeight="1">
      <c r="A29" s="54">
        <v>18</v>
      </c>
      <c r="B29" s="55" t="e">
        <f>Spisak!#REF!</f>
        <v>#REF!</v>
      </c>
      <c r="C29" s="56" t="e">
        <f>Spisak!#REF!</f>
        <v>#REF!</v>
      </c>
      <c r="D29" s="57" t="e">
        <f>Spisak!#REF!</f>
        <v>#REF!</v>
      </c>
      <c r="E29" s="58" t="e">
        <f>Spisak!#REF!</f>
        <v>#REF!</v>
      </c>
      <c r="F29" s="58" t="e">
        <f>Spisak!#REF!</f>
        <v>#REF!</v>
      </c>
      <c r="G29" s="79" t="e">
        <f>Spisak!#REF!</f>
        <v>#REF!</v>
      </c>
      <c r="H29" s="59" t="e">
        <f>IF(G29=0,"-",VLOOKUP(G29,Tocjene,2,TRUE))</f>
        <v>#REF!</v>
      </c>
    </row>
    <row r="30" spans="1:8" s="60" customFormat="1" ht="16.5" customHeight="1">
      <c r="A30" s="54">
        <v>19</v>
      </c>
      <c r="B30" s="55" t="e">
        <f>Spisak!#REF!</f>
        <v>#REF!</v>
      </c>
      <c r="C30" s="56" t="e">
        <f>Spisak!#REF!</f>
        <v>#REF!</v>
      </c>
      <c r="D30" s="57" t="e">
        <f>Spisak!#REF!</f>
        <v>#REF!</v>
      </c>
      <c r="E30" s="58" t="e">
        <f>Spisak!#REF!</f>
        <v>#REF!</v>
      </c>
      <c r="F30" s="58" t="e">
        <f>Spisak!#REF!</f>
        <v>#REF!</v>
      </c>
      <c r="G30" s="79" t="e">
        <f>Spisak!#REF!</f>
        <v>#REF!</v>
      </c>
      <c r="H30" s="59" t="e">
        <f>IF(G30=0,"-",VLOOKUP(G30,Tocjene,2,TRUE))</f>
        <v>#REF!</v>
      </c>
    </row>
    <row r="31" spans="1:8" s="60" customFormat="1" ht="16.5" customHeight="1">
      <c r="A31" s="54">
        <v>20</v>
      </c>
      <c r="B31" s="55" t="e">
        <f>Spisak!#REF!</f>
        <v>#REF!</v>
      </c>
      <c r="C31" s="56" t="e">
        <f>Spisak!#REF!</f>
        <v>#REF!</v>
      </c>
      <c r="D31" s="57" t="e">
        <f>Spisak!#REF!</f>
        <v>#REF!</v>
      </c>
      <c r="E31" s="58" t="e">
        <f>Spisak!#REF!</f>
        <v>#REF!</v>
      </c>
      <c r="F31" s="58" t="e">
        <f>Spisak!#REF!</f>
        <v>#REF!</v>
      </c>
      <c r="G31" s="79" t="e">
        <f>Spisak!#REF!</f>
        <v>#REF!</v>
      </c>
      <c r="H31" s="59" t="e">
        <f>IF(G31=0,"-",VLOOKUP(G31,Tocjene,2,TRUE))</f>
        <v>#REF!</v>
      </c>
    </row>
    <row r="32" spans="1:8" s="60" customFormat="1" ht="16.5" customHeight="1">
      <c r="A32" s="54">
        <v>21</v>
      </c>
      <c r="B32" s="55" t="e">
        <f>Spisak!#REF!</f>
        <v>#REF!</v>
      </c>
      <c r="C32" s="56" t="e">
        <f>Spisak!#REF!</f>
        <v>#REF!</v>
      </c>
      <c r="D32" s="57" t="e">
        <f>Spisak!#REF!</f>
        <v>#REF!</v>
      </c>
      <c r="E32" s="58" t="e">
        <f>Spisak!#REF!</f>
        <v>#REF!</v>
      </c>
      <c r="F32" s="58" t="e">
        <f>Spisak!#REF!</f>
        <v>#REF!</v>
      </c>
      <c r="G32" s="79" t="e">
        <f>Spisak!#REF!</f>
        <v>#REF!</v>
      </c>
      <c r="H32" s="59" t="e">
        <f>IF(G32=0,"-",VLOOKUP(G32,Tocjene,2,TRUE))</f>
        <v>#REF!</v>
      </c>
    </row>
    <row r="33" spans="1:8" s="60" customFormat="1" ht="16.5" customHeight="1">
      <c r="A33" s="54">
        <v>22</v>
      </c>
      <c r="B33" s="55" t="e">
        <f>Spisak!#REF!</f>
        <v>#REF!</v>
      </c>
      <c r="C33" s="56" t="e">
        <f>Spisak!#REF!</f>
        <v>#REF!</v>
      </c>
      <c r="D33" s="57" t="e">
        <f>Spisak!#REF!</f>
        <v>#REF!</v>
      </c>
      <c r="E33" s="58" t="e">
        <f>Spisak!#REF!</f>
        <v>#REF!</v>
      </c>
      <c r="F33" s="58" t="e">
        <f>Spisak!#REF!</f>
        <v>#REF!</v>
      </c>
      <c r="G33" s="79" t="e">
        <f>Spisak!#REF!</f>
        <v>#REF!</v>
      </c>
      <c r="H33" s="59" t="e">
        <f>IF(G33=0,"-",VLOOKUP(G33,Tocjene,2,TRUE))</f>
        <v>#REF!</v>
      </c>
    </row>
    <row r="34" spans="1:8" s="60" customFormat="1" ht="16.5" customHeight="1">
      <c r="A34" s="54">
        <v>23</v>
      </c>
      <c r="B34" s="55" t="e">
        <f>Spisak!#REF!</f>
        <v>#REF!</v>
      </c>
      <c r="C34" s="56" t="e">
        <f>Spisak!#REF!</f>
        <v>#REF!</v>
      </c>
      <c r="D34" s="57" t="e">
        <f>Spisak!#REF!</f>
        <v>#REF!</v>
      </c>
      <c r="E34" s="58" t="e">
        <f>Spisak!#REF!</f>
        <v>#REF!</v>
      </c>
      <c r="F34" s="58" t="e">
        <f>Spisak!#REF!</f>
        <v>#REF!</v>
      </c>
      <c r="G34" s="79" t="e">
        <f>Spisak!#REF!</f>
        <v>#REF!</v>
      </c>
      <c r="H34" s="59" t="e">
        <f>IF(G34=0,"-",VLOOKUP(G34,Tocjene,2,TRUE))</f>
        <v>#REF!</v>
      </c>
    </row>
    <row r="35" spans="1:8" s="60" customFormat="1" ht="16.5" customHeight="1">
      <c r="A35" s="54">
        <v>24</v>
      </c>
      <c r="B35" s="55" t="e">
        <f>Spisak!#REF!</f>
        <v>#REF!</v>
      </c>
      <c r="C35" s="56" t="e">
        <f>Spisak!#REF!</f>
        <v>#REF!</v>
      </c>
      <c r="D35" s="57" t="e">
        <f>Spisak!#REF!</f>
        <v>#REF!</v>
      </c>
      <c r="E35" s="58" t="e">
        <f>Spisak!#REF!</f>
        <v>#REF!</v>
      </c>
      <c r="F35" s="58" t="e">
        <f>Spisak!#REF!</f>
        <v>#REF!</v>
      </c>
      <c r="G35" s="79" t="e">
        <f>Spisak!#REF!</f>
        <v>#REF!</v>
      </c>
      <c r="H35" s="59" t="e">
        <f>IF(G35=0,"-",VLOOKUP(G35,Tocjene,2,TRUE))</f>
        <v>#REF!</v>
      </c>
    </row>
    <row r="36" spans="1:8" s="60" customFormat="1" ht="16.5" customHeight="1">
      <c r="A36" s="54">
        <v>25</v>
      </c>
      <c r="B36" s="55" t="e">
        <f>Spisak!#REF!</f>
        <v>#REF!</v>
      </c>
      <c r="C36" s="56" t="e">
        <f>Spisak!#REF!</f>
        <v>#REF!</v>
      </c>
      <c r="D36" s="57" t="e">
        <f>Spisak!#REF!</f>
        <v>#REF!</v>
      </c>
      <c r="E36" s="58" t="e">
        <f>Spisak!#REF!</f>
        <v>#REF!</v>
      </c>
      <c r="F36" s="58" t="e">
        <f>Spisak!#REF!</f>
        <v>#REF!</v>
      </c>
      <c r="G36" s="79" t="e">
        <f>Spisak!#REF!</f>
        <v>#REF!</v>
      </c>
      <c r="H36" s="59" t="e">
        <f>IF(G36=0,"-",VLOOKUP(G36,Tocjene,2,TRUE))</f>
        <v>#REF!</v>
      </c>
    </row>
    <row r="37" spans="1:8" s="60" customFormat="1" ht="16.5" customHeight="1">
      <c r="A37" s="54">
        <v>26</v>
      </c>
      <c r="B37" s="55" t="e">
        <f>Spisak!#REF!</f>
        <v>#REF!</v>
      </c>
      <c r="C37" s="56" t="e">
        <f>Spisak!#REF!</f>
        <v>#REF!</v>
      </c>
      <c r="D37" s="57" t="e">
        <f>Spisak!#REF!</f>
        <v>#REF!</v>
      </c>
      <c r="E37" s="58" t="e">
        <f>Spisak!#REF!</f>
        <v>#REF!</v>
      </c>
      <c r="F37" s="58" t="e">
        <f>Spisak!#REF!</f>
        <v>#REF!</v>
      </c>
      <c r="G37" s="79" t="e">
        <f>Spisak!#REF!</f>
        <v>#REF!</v>
      </c>
      <c r="H37" s="59" t="e">
        <f>IF(G37=0,"-",VLOOKUP(G37,Tocjene,2,TRUE))</f>
        <v>#REF!</v>
      </c>
    </row>
    <row r="38" spans="1:8" s="60" customFormat="1" ht="16.5" customHeight="1">
      <c r="A38" s="54">
        <v>27</v>
      </c>
      <c r="B38" s="55" t="e">
        <f>Spisak!#REF!</f>
        <v>#REF!</v>
      </c>
      <c r="C38" s="56" t="e">
        <f>Spisak!#REF!</f>
        <v>#REF!</v>
      </c>
      <c r="D38" s="57" t="e">
        <f>Spisak!#REF!</f>
        <v>#REF!</v>
      </c>
      <c r="E38" s="58" t="e">
        <f>Spisak!#REF!</f>
        <v>#REF!</v>
      </c>
      <c r="F38" s="58" t="e">
        <f>Spisak!#REF!</f>
        <v>#REF!</v>
      </c>
      <c r="G38" s="79" t="e">
        <f>Spisak!#REF!</f>
        <v>#REF!</v>
      </c>
      <c r="H38" s="59" t="e">
        <f>IF(G38=0,"-",VLOOKUP(G38,Tocjene,2,TRUE))</f>
        <v>#REF!</v>
      </c>
    </row>
    <row r="39" spans="1:8" s="60" customFormat="1" ht="16.5" customHeight="1">
      <c r="A39" s="54">
        <v>28</v>
      </c>
      <c r="B39" s="55" t="e">
        <f>Spisak!#REF!</f>
        <v>#REF!</v>
      </c>
      <c r="C39" s="56" t="e">
        <f>Spisak!#REF!</f>
        <v>#REF!</v>
      </c>
      <c r="D39" s="57" t="e">
        <f>Spisak!#REF!</f>
        <v>#REF!</v>
      </c>
      <c r="E39" s="58" t="e">
        <f>Spisak!#REF!</f>
        <v>#REF!</v>
      </c>
      <c r="F39" s="58" t="e">
        <f>Spisak!#REF!</f>
        <v>#REF!</v>
      </c>
      <c r="G39" s="79" t="e">
        <f>Spisak!#REF!</f>
        <v>#REF!</v>
      </c>
      <c r="H39" s="59" t="e">
        <f>IF(G39=0,"-",VLOOKUP(G39,Tocjene,2,TRUE))</f>
        <v>#REF!</v>
      </c>
    </row>
    <row r="40" spans="1:8" s="60" customFormat="1" ht="16.5" customHeight="1">
      <c r="A40" s="54">
        <v>29</v>
      </c>
      <c r="B40" s="55" t="e">
        <f>Spisak!#REF!</f>
        <v>#REF!</v>
      </c>
      <c r="C40" s="56" t="e">
        <f>Spisak!#REF!</f>
        <v>#REF!</v>
      </c>
      <c r="D40" s="57" t="e">
        <f>Spisak!#REF!</f>
        <v>#REF!</v>
      </c>
      <c r="E40" s="58" t="e">
        <f>Spisak!#REF!</f>
        <v>#REF!</v>
      </c>
      <c r="F40" s="58" t="e">
        <f>Spisak!#REF!</f>
        <v>#REF!</v>
      </c>
      <c r="G40" s="79" t="e">
        <f>Spisak!#REF!</f>
        <v>#REF!</v>
      </c>
      <c r="H40" s="59" t="e">
        <f>IF(G40=0,"-",VLOOKUP(G40,Tocjene,2,TRUE))</f>
        <v>#REF!</v>
      </c>
    </row>
    <row r="41" spans="1:8" s="60" customFormat="1" ht="16.5" customHeight="1">
      <c r="A41" s="54">
        <v>30</v>
      </c>
      <c r="B41" s="55" t="e">
        <f>Spisak!#REF!</f>
        <v>#REF!</v>
      </c>
      <c r="C41" s="56" t="e">
        <f>Spisak!#REF!</f>
        <v>#REF!</v>
      </c>
      <c r="D41" s="57" t="e">
        <f>Spisak!#REF!</f>
        <v>#REF!</v>
      </c>
      <c r="E41" s="58" t="e">
        <f>Spisak!#REF!</f>
        <v>#REF!</v>
      </c>
      <c r="F41" s="58" t="e">
        <f>Spisak!#REF!</f>
        <v>#REF!</v>
      </c>
      <c r="G41" s="79" t="e">
        <f>Spisak!#REF!</f>
        <v>#REF!</v>
      </c>
      <c r="H41" s="59" t="e">
        <f>IF(G41=0,"-",VLOOKUP(G41,Tocjene,2,TRUE))</f>
        <v>#REF!</v>
      </c>
    </row>
    <row r="42" spans="1:8" s="60" customFormat="1" ht="16.5" customHeight="1">
      <c r="A42" s="54">
        <v>31</v>
      </c>
      <c r="B42" s="55" t="e">
        <f>Spisak!#REF!</f>
        <v>#REF!</v>
      </c>
      <c r="C42" s="56" t="e">
        <f>Spisak!#REF!</f>
        <v>#REF!</v>
      </c>
      <c r="D42" s="57" t="e">
        <f>Spisak!#REF!</f>
        <v>#REF!</v>
      </c>
      <c r="E42" s="58" t="e">
        <f>Spisak!#REF!</f>
        <v>#REF!</v>
      </c>
      <c r="F42" s="58" t="e">
        <f>Spisak!#REF!</f>
        <v>#REF!</v>
      </c>
      <c r="G42" s="79" t="e">
        <f>Spisak!#REF!</f>
        <v>#REF!</v>
      </c>
      <c r="H42" s="59" t="e">
        <f>IF(G42=0,"-",VLOOKUP(G42,Tocjene,2,TRUE))</f>
        <v>#REF!</v>
      </c>
    </row>
    <row r="43" spans="1:8" s="60" customFormat="1" ht="16.5" customHeight="1">
      <c r="A43" s="54">
        <v>32</v>
      </c>
      <c r="B43" s="55" t="e">
        <f>Spisak!#REF!</f>
        <v>#REF!</v>
      </c>
      <c r="C43" s="56" t="e">
        <f>Spisak!#REF!</f>
        <v>#REF!</v>
      </c>
      <c r="D43" s="57" t="e">
        <f>Spisak!#REF!</f>
        <v>#REF!</v>
      </c>
      <c r="E43" s="58" t="e">
        <f>Spisak!#REF!</f>
        <v>#REF!</v>
      </c>
      <c r="F43" s="58" t="e">
        <f>Spisak!#REF!</f>
        <v>#REF!</v>
      </c>
      <c r="G43" s="79" t="e">
        <f>Spisak!#REF!</f>
        <v>#REF!</v>
      </c>
      <c r="H43" s="59" t="e">
        <f>IF(G43=0,"-",VLOOKUP(G43,Tocjene,2,TRUE))</f>
        <v>#REF!</v>
      </c>
    </row>
    <row r="44" spans="1:8" s="60" customFormat="1" ht="16.5" customHeight="1">
      <c r="A44" s="54">
        <v>33</v>
      </c>
      <c r="B44" s="55" t="e">
        <f>Spisak!#REF!</f>
        <v>#REF!</v>
      </c>
      <c r="C44" s="56" t="e">
        <f>Spisak!#REF!</f>
        <v>#REF!</v>
      </c>
      <c r="D44" s="57" t="e">
        <f>Spisak!#REF!</f>
        <v>#REF!</v>
      </c>
      <c r="E44" s="58" t="e">
        <f>Spisak!#REF!</f>
        <v>#REF!</v>
      </c>
      <c r="F44" s="58" t="e">
        <f>Spisak!#REF!</f>
        <v>#REF!</v>
      </c>
      <c r="G44" s="79" t="e">
        <f>Spisak!#REF!</f>
        <v>#REF!</v>
      </c>
      <c r="H44" s="59" t="e">
        <f>IF(G44=0,"-",VLOOKUP(G44,Tocjene,2,TRUE))</f>
        <v>#REF!</v>
      </c>
    </row>
    <row r="45" spans="1:8" s="60" customFormat="1" ht="16.5" customHeight="1">
      <c r="A45" s="54">
        <v>34</v>
      </c>
      <c r="B45" s="55" t="e">
        <f>Spisak!#REF!</f>
        <v>#REF!</v>
      </c>
      <c r="C45" s="56" t="e">
        <f>Spisak!#REF!</f>
        <v>#REF!</v>
      </c>
      <c r="D45" s="57" t="e">
        <f>Spisak!#REF!</f>
        <v>#REF!</v>
      </c>
      <c r="E45" s="58" t="e">
        <f>Spisak!#REF!</f>
        <v>#REF!</v>
      </c>
      <c r="F45" s="58" t="e">
        <f>Spisak!#REF!</f>
        <v>#REF!</v>
      </c>
      <c r="G45" s="79" t="e">
        <f>Spisak!#REF!</f>
        <v>#REF!</v>
      </c>
      <c r="H45" s="59" t="e">
        <f>IF(G45=0,"-",VLOOKUP(G45,Tocjene,2,TRUE))</f>
        <v>#REF!</v>
      </c>
    </row>
    <row r="46" spans="1:8" s="60" customFormat="1" ht="16.5" customHeight="1">
      <c r="A46" s="54">
        <v>35</v>
      </c>
      <c r="B46" s="55" t="e">
        <f>Spisak!#REF!</f>
        <v>#REF!</v>
      </c>
      <c r="C46" s="56" t="e">
        <f>Spisak!#REF!</f>
        <v>#REF!</v>
      </c>
      <c r="D46" s="57" t="e">
        <f>Spisak!#REF!</f>
        <v>#REF!</v>
      </c>
      <c r="E46" s="58" t="e">
        <f>Spisak!#REF!</f>
        <v>#REF!</v>
      </c>
      <c r="F46" s="58" t="e">
        <f>Spisak!#REF!</f>
        <v>#REF!</v>
      </c>
      <c r="G46" s="79" t="e">
        <f>Spisak!#REF!</f>
        <v>#REF!</v>
      </c>
      <c r="H46" s="59" t="e">
        <f>IF(G46=0,"-",VLOOKUP(G46,Tocjene,2,TRUE))</f>
        <v>#REF!</v>
      </c>
    </row>
    <row r="47" spans="1:8" s="60" customFormat="1" ht="16.5" customHeight="1">
      <c r="A47" s="54">
        <v>36</v>
      </c>
      <c r="B47" s="55" t="e">
        <f>Spisak!#REF!</f>
        <v>#REF!</v>
      </c>
      <c r="C47" s="56" t="e">
        <f>Spisak!#REF!</f>
        <v>#REF!</v>
      </c>
      <c r="D47" s="57" t="e">
        <f>Spisak!#REF!</f>
        <v>#REF!</v>
      </c>
      <c r="E47" s="58" t="e">
        <f>Spisak!#REF!</f>
        <v>#REF!</v>
      </c>
      <c r="F47" s="58" t="e">
        <f>Spisak!#REF!</f>
        <v>#REF!</v>
      </c>
      <c r="G47" s="79" t="e">
        <f>Spisak!#REF!</f>
        <v>#REF!</v>
      </c>
      <c r="H47" s="59" t="e">
        <f>IF(G47=0,"-",VLOOKUP(G47,Tocjene,2,TRUE))</f>
        <v>#REF!</v>
      </c>
    </row>
    <row r="48" spans="1:8" ht="12.75">
      <c r="A48" s="54">
        <v>37</v>
      </c>
      <c r="B48" s="55" t="e">
        <f>Spisak!#REF!</f>
        <v>#REF!</v>
      </c>
      <c r="C48" s="56" t="e">
        <f>Spisak!#REF!</f>
        <v>#REF!</v>
      </c>
      <c r="D48" s="57" t="e">
        <f>Spisak!#REF!</f>
        <v>#REF!</v>
      </c>
      <c r="E48" s="58" t="e">
        <f>Spisak!#REF!</f>
        <v>#REF!</v>
      </c>
      <c r="F48" s="58" t="e">
        <f>Spisak!#REF!</f>
        <v>#REF!</v>
      </c>
      <c r="G48" s="79" t="e">
        <f>Spisak!#REF!</f>
        <v>#REF!</v>
      </c>
      <c r="H48" s="59" t="e">
        <f>IF(G48=0,"-",VLOOKUP(G48,Tocjene,2,TRUE))</f>
        <v>#REF!</v>
      </c>
    </row>
    <row r="49" spans="1:8" ht="12.75">
      <c r="A49" s="54">
        <v>38</v>
      </c>
      <c r="B49" s="55" t="e">
        <f>Spisak!#REF!</f>
        <v>#REF!</v>
      </c>
      <c r="C49" s="56" t="e">
        <f>Spisak!#REF!</f>
        <v>#REF!</v>
      </c>
      <c r="D49" s="57" t="e">
        <f>Spisak!#REF!</f>
        <v>#REF!</v>
      </c>
      <c r="E49" s="58" t="e">
        <f>Spisak!#REF!</f>
        <v>#REF!</v>
      </c>
      <c r="F49" s="58" t="e">
        <f>Spisak!#REF!</f>
        <v>#REF!</v>
      </c>
      <c r="G49" s="79" t="e">
        <f>Spisak!#REF!</f>
        <v>#REF!</v>
      </c>
      <c r="H49" s="59" t="e">
        <f>IF(G49=0,"-",VLOOKUP(G49,Tocjene,2,TRUE))</f>
        <v>#REF!</v>
      </c>
    </row>
    <row r="50" spans="1:8" ht="12.75">
      <c r="A50" s="54">
        <v>39</v>
      </c>
      <c r="B50" s="55" t="e">
        <f>Spisak!#REF!</f>
        <v>#REF!</v>
      </c>
      <c r="C50" s="56" t="e">
        <f>Spisak!#REF!</f>
        <v>#REF!</v>
      </c>
      <c r="D50" s="57" t="e">
        <f>Spisak!#REF!</f>
        <v>#REF!</v>
      </c>
      <c r="E50" s="58" t="e">
        <f>Spisak!#REF!</f>
        <v>#REF!</v>
      </c>
      <c r="F50" s="58" t="e">
        <f>Spisak!#REF!</f>
        <v>#REF!</v>
      </c>
      <c r="G50" s="79" t="e">
        <f>Spisak!#REF!</f>
        <v>#REF!</v>
      </c>
      <c r="H50" s="59" t="e">
        <f>IF(G50=0,"-",VLOOKUP(G50,Tocjene,2,TRUE))</f>
        <v>#REF!</v>
      </c>
    </row>
    <row r="51" spans="1:8" ht="12.75">
      <c r="A51" s="54">
        <v>40</v>
      </c>
      <c r="B51" s="55" t="e">
        <f>Spisak!#REF!</f>
        <v>#REF!</v>
      </c>
      <c r="C51" s="56" t="e">
        <f>Spisak!#REF!</f>
        <v>#REF!</v>
      </c>
      <c r="D51" s="57" t="e">
        <f>Spisak!#REF!</f>
        <v>#REF!</v>
      </c>
      <c r="E51" s="58" t="e">
        <f>Spisak!#REF!</f>
        <v>#REF!</v>
      </c>
      <c r="F51" s="58" t="e">
        <f>Spisak!#REF!</f>
        <v>#REF!</v>
      </c>
      <c r="G51" s="79" t="e">
        <f>Spisak!#REF!</f>
        <v>#REF!</v>
      </c>
      <c r="H51" s="59" t="e">
        <f>IF(G51=0,"-",VLOOKUP(G51,Tocjene,2,TRUE))</f>
        <v>#REF!</v>
      </c>
    </row>
    <row r="52" spans="1:8" ht="12.75">
      <c r="A52" s="54">
        <v>41</v>
      </c>
      <c r="B52" s="55" t="e">
        <f>Spisak!#REF!</f>
        <v>#REF!</v>
      </c>
      <c r="C52" s="56" t="e">
        <f>Spisak!#REF!</f>
        <v>#REF!</v>
      </c>
      <c r="D52" s="57" t="e">
        <f>Spisak!#REF!</f>
        <v>#REF!</v>
      </c>
      <c r="E52" s="58" t="e">
        <f>Spisak!#REF!</f>
        <v>#REF!</v>
      </c>
      <c r="F52" s="58" t="e">
        <f>Spisak!#REF!</f>
        <v>#REF!</v>
      </c>
      <c r="G52" s="79" t="e">
        <f>Spisak!#REF!</f>
        <v>#REF!</v>
      </c>
      <c r="H52" s="59" t="e">
        <f>IF(G52=0,"-",VLOOKUP(G52,Tocjene,2,TRUE))</f>
        <v>#REF!</v>
      </c>
    </row>
    <row r="53" spans="1:8" ht="12.75">
      <c r="A53" s="54">
        <v>42</v>
      </c>
      <c r="B53" s="55" t="e">
        <f>Spisak!#REF!</f>
        <v>#REF!</v>
      </c>
      <c r="C53" s="56" t="e">
        <f>Spisak!#REF!</f>
        <v>#REF!</v>
      </c>
      <c r="D53" s="57" t="e">
        <f>Spisak!#REF!</f>
        <v>#REF!</v>
      </c>
      <c r="E53" s="58" t="e">
        <f>Spisak!#REF!</f>
        <v>#REF!</v>
      </c>
      <c r="F53" s="58" t="e">
        <f>Spisak!#REF!</f>
        <v>#REF!</v>
      </c>
      <c r="G53" s="79" t="e">
        <f>Spisak!#REF!</f>
        <v>#REF!</v>
      </c>
      <c r="H53" s="59" t="e">
        <f>IF(G53=0,"-",VLOOKUP(G53,Tocjene,2,TRUE))</f>
        <v>#REF!</v>
      </c>
    </row>
    <row r="54" spans="1:8" ht="12.75">
      <c r="A54" s="54">
        <v>43</v>
      </c>
      <c r="B54" s="55" t="e">
        <f>Spisak!#REF!</f>
        <v>#REF!</v>
      </c>
      <c r="C54" s="56" t="e">
        <f>Spisak!#REF!</f>
        <v>#REF!</v>
      </c>
      <c r="D54" s="57" t="e">
        <f>Spisak!#REF!</f>
        <v>#REF!</v>
      </c>
      <c r="E54" s="58" t="e">
        <f>Spisak!#REF!</f>
        <v>#REF!</v>
      </c>
      <c r="F54" s="58" t="e">
        <f>Spisak!#REF!</f>
        <v>#REF!</v>
      </c>
      <c r="G54" s="79" t="e">
        <f>Spisak!#REF!</f>
        <v>#REF!</v>
      </c>
      <c r="H54" s="59" t="e">
        <f>IF(G54=0,"-",VLOOKUP(G54,Tocjene,2,TRUE))</f>
        <v>#REF!</v>
      </c>
    </row>
    <row r="55" spans="1:8" ht="12.75">
      <c r="A55" s="54">
        <v>44</v>
      </c>
      <c r="B55" s="55" t="e">
        <f>Spisak!#REF!</f>
        <v>#REF!</v>
      </c>
      <c r="C55" s="56" t="e">
        <f>Spisak!#REF!</f>
        <v>#REF!</v>
      </c>
      <c r="D55" s="57" t="e">
        <f>Spisak!#REF!</f>
        <v>#REF!</v>
      </c>
      <c r="E55" s="58" t="e">
        <f>Spisak!#REF!</f>
        <v>#REF!</v>
      </c>
      <c r="F55" s="58" t="e">
        <f>Spisak!#REF!</f>
        <v>#REF!</v>
      </c>
      <c r="G55" s="79" t="e">
        <f>Spisak!#REF!</f>
        <v>#REF!</v>
      </c>
      <c r="H55" s="59" t="e">
        <f>IF(G55=0,"-",VLOOKUP(G55,Tocjene,2,TRUE))</f>
        <v>#REF!</v>
      </c>
    </row>
    <row r="56" spans="1:8" ht="12.75">
      <c r="A56" s="54">
        <v>45</v>
      </c>
      <c r="B56" s="55" t="e">
        <f>Spisak!#REF!</f>
        <v>#REF!</v>
      </c>
      <c r="C56" s="56" t="e">
        <f>Spisak!#REF!</f>
        <v>#REF!</v>
      </c>
      <c r="D56" s="57" t="e">
        <f>Spisak!#REF!</f>
        <v>#REF!</v>
      </c>
      <c r="E56" s="58" t="e">
        <f>Spisak!#REF!</f>
        <v>#REF!</v>
      </c>
      <c r="F56" s="58" t="e">
        <f>Spisak!#REF!</f>
        <v>#REF!</v>
      </c>
      <c r="G56" s="79" t="e">
        <f>Spisak!#REF!</f>
        <v>#REF!</v>
      </c>
      <c r="H56" s="59" t="e">
        <f>IF(G56=0,"-",VLOOKUP(G56,Tocjene,2,TRUE))</f>
        <v>#REF!</v>
      </c>
    </row>
    <row r="57" spans="1:8" ht="12.75">
      <c r="A57" s="54">
        <v>46</v>
      </c>
      <c r="B57" s="55" t="e">
        <f>Spisak!#REF!</f>
        <v>#REF!</v>
      </c>
      <c r="C57" s="56" t="e">
        <f>Spisak!#REF!</f>
        <v>#REF!</v>
      </c>
      <c r="D57" s="57" t="e">
        <f>Spisak!#REF!</f>
        <v>#REF!</v>
      </c>
      <c r="E57" s="58" t="e">
        <f>Spisak!#REF!</f>
        <v>#REF!</v>
      </c>
      <c r="F57" s="58" t="e">
        <f>Spisak!#REF!</f>
        <v>#REF!</v>
      </c>
      <c r="G57" s="79" t="e">
        <f>Spisak!#REF!</f>
        <v>#REF!</v>
      </c>
      <c r="H57" s="59" t="e">
        <f>IF(G57=0,"-",VLOOKUP(G57,Tocjene,2,TRUE))</f>
        <v>#REF!</v>
      </c>
    </row>
    <row r="58" spans="1:8" ht="12.75">
      <c r="A58" s="54">
        <v>47</v>
      </c>
      <c r="B58" s="55" t="e">
        <f>Spisak!#REF!</f>
        <v>#REF!</v>
      </c>
      <c r="C58" s="56" t="e">
        <f>Spisak!#REF!</f>
        <v>#REF!</v>
      </c>
      <c r="D58" s="57" t="e">
        <f>Spisak!#REF!</f>
        <v>#REF!</v>
      </c>
      <c r="E58" s="58" t="e">
        <f>Spisak!#REF!</f>
        <v>#REF!</v>
      </c>
      <c r="F58" s="58" t="e">
        <f>Spisak!#REF!</f>
        <v>#REF!</v>
      </c>
      <c r="G58" s="79" t="e">
        <f>Spisak!#REF!</f>
        <v>#REF!</v>
      </c>
      <c r="H58" s="59" t="e">
        <f>IF(G58=0,"-",VLOOKUP(G58,Tocjene,2,TRUE))</f>
        <v>#REF!</v>
      </c>
    </row>
    <row r="59" spans="1:8" ht="12.75">
      <c r="A59" s="54">
        <v>48</v>
      </c>
      <c r="B59" s="55" t="e">
        <f>Spisak!#REF!</f>
        <v>#REF!</v>
      </c>
      <c r="C59" s="56" t="e">
        <f>Spisak!#REF!</f>
        <v>#REF!</v>
      </c>
      <c r="D59" s="57" t="e">
        <f>Spisak!#REF!</f>
        <v>#REF!</v>
      </c>
      <c r="E59" s="58" t="e">
        <f>Spisak!#REF!</f>
        <v>#REF!</v>
      </c>
      <c r="F59" s="58" t="e">
        <f>Spisak!#REF!</f>
        <v>#REF!</v>
      </c>
      <c r="G59" s="79" t="e">
        <f>Spisak!#REF!</f>
        <v>#REF!</v>
      </c>
      <c r="H59" s="59" t="e">
        <f>IF(G59=0,"-",VLOOKUP(G59,Tocjene,2,TRUE))</f>
        <v>#REF!</v>
      </c>
    </row>
    <row r="60" spans="1:8" ht="12.75">
      <c r="A60" s="54">
        <v>49</v>
      </c>
      <c r="B60" s="55" t="e">
        <f>Spisak!#REF!</f>
        <v>#REF!</v>
      </c>
      <c r="C60" s="56" t="e">
        <f>Spisak!#REF!</f>
        <v>#REF!</v>
      </c>
      <c r="D60" s="57" t="e">
        <f>Spisak!#REF!</f>
        <v>#REF!</v>
      </c>
      <c r="E60" s="58" t="e">
        <f>Spisak!#REF!</f>
        <v>#REF!</v>
      </c>
      <c r="F60" s="58" t="e">
        <f>Spisak!#REF!</f>
        <v>#REF!</v>
      </c>
      <c r="G60" s="79" t="e">
        <f>Spisak!#REF!</f>
        <v>#REF!</v>
      </c>
      <c r="H60" s="59" t="e">
        <f>IF(G60=0,"-",VLOOKUP(G60,Tocjene,2,TRUE))</f>
        <v>#REF!</v>
      </c>
    </row>
    <row r="61" spans="1:8" ht="12.75">
      <c r="A61" s="54">
        <v>50</v>
      </c>
      <c r="B61" s="55" t="e">
        <f>Spisak!#REF!</f>
        <v>#REF!</v>
      </c>
      <c r="C61" s="56" t="e">
        <f>Spisak!#REF!</f>
        <v>#REF!</v>
      </c>
      <c r="D61" s="57" t="e">
        <f>Spisak!#REF!</f>
        <v>#REF!</v>
      </c>
      <c r="E61" s="58" t="e">
        <f>Spisak!#REF!</f>
        <v>#REF!</v>
      </c>
      <c r="F61" s="58" t="e">
        <f>Spisak!#REF!</f>
        <v>#REF!</v>
      </c>
      <c r="G61" s="79" t="e">
        <f>Spisak!#REF!</f>
        <v>#REF!</v>
      </c>
      <c r="H61" s="59" t="e">
        <f>IF(G61=0,"-",VLOOKUP(G61,Tocjene,2,TRUE))</f>
        <v>#REF!</v>
      </c>
    </row>
    <row r="62" spans="1:8" ht="12.75">
      <c r="A62" s="54">
        <v>51</v>
      </c>
      <c r="B62" s="55" t="e">
        <f>Spisak!#REF!</f>
        <v>#REF!</v>
      </c>
      <c r="C62" s="56" t="e">
        <f>Spisak!#REF!</f>
        <v>#REF!</v>
      </c>
      <c r="D62" s="57" t="e">
        <f>Spisak!#REF!</f>
        <v>#REF!</v>
      </c>
      <c r="E62" s="58" t="e">
        <f>Spisak!#REF!</f>
        <v>#REF!</v>
      </c>
      <c r="F62" s="58" t="e">
        <f>Spisak!#REF!</f>
        <v>#REF!</v>
      </c>
      <c r="G62" s="79" t="e">
        <f>Spisak!#REF!</f>
        <v>#REF!</v>
      </c>
      <c r="H62" s="59" t="e">
        <f>IF(G62=0,"-",VLOOKUP(G62,Tocjene,2,TRUE))</f>
        <v>#REF!</v>
      </c>
    </row>
    <row r="63" spans="1:8" ht="12.75">
      <c r="A63" s="54">
        <v>52</v>
      </c>
      <c r="B63" s="55" t="e">
        <f>Spisak!#REF!</f>
        <v>#REF!</v>
      </c>
      <c r="C63" s="56" t="e">
        <f>Spisak!#REF!</f>
        <v>#REF!</v>
      </c>
      <c r="D63" s="57" t="e">
        <f>Spisak!#REF!</f>
        <v>#REF!</v>
      </c>
      <c r="E63" s="58" t="e">
        <f>Spisak!#REF!</f>
        <v>#REF!</v>
      </c>
      <c r="F63" s="58" t="e">
        <f>Spisak!#REF!</f>
        <v>#REF!</v>
      </c>
      <c r="G63" s="79" t="e">
        <f>Spisak!#REF!</f>
        <v>#REF!</v>
      </c>
      <c r="H63" s="59" t="e">
        <f>IF(G63=0,"-",VLOOKUP(G63,Tocjene,2,TRUE))</f>
        <v>#REF!</v>
      </c>
    </row>
    <row r="64" spans="1:8" ht="12.75">
      <c r="A64" s="54">
        <v>53</v>
      </c>
      <c r="B64" s="55" t="e">
        <f>Spisak!#REF!</f>
        <v>#REF!</v>
      </c>
      <c r="C64" s="56" t="e">
        <f>Spisak!#REF!</f>
        <v>#REF!</v>
      </c>
      <c r="D64" s="57" t="e">
        <f>Spisak!#REF!</f>
        <v>#REF!</v>
      </c>
      <c r="E64" s="58" t="e">
        <f>Spisak!#REF!</f>
        <v>#REF!</v>
      </c>
      <c r="F64" s="58" t="e">
        <f>Spisak!#REF!</f>
        <v>#REF!</v>
      </c>
      <c r="G64" s="79" t="e">
        <f>Spisak!#REF!</f>
        <v>#REF!</v>
      </c>
      <c r="H64" s="59" t="e">
        <f>IF(G64=0,"-",VLOOKUP(G64,Tocjene,2,TRUE))</f>
        <v>#REF!</v>
      </c>
    </row>
    <row r="65" spans="1:8" ht="12.75">
      <c r="A65" s="54">
        <v>54</v>
      </c>
      <c r="B65" s="55" t="e">
        <f>Spisak!#REF!</f>
        <v>#REF!</v>
      </c>
      <c r="C65" s="56" t="e">
        <f>Spisak!#REF!</f>
        <v>#REF!</v>
      </c>
      <c r="D65" s="57" t="e">
        <f>Spisak!#REF!</f>
        <v>#REF!</v>
      </c>
      <c r="E65" s="58" t="e">
        <f>Spisak!#REF!</f>
        <v>#REF!</v>
      </c>
      <c r="F65" s="58" t="e">
        <f>Spisak!#REF!</f>
        <v>#REF!</v>
      </c>
      <c r="G65" s="79" t="e">
        <f>Spisak!#REF!</f>
        <v>#REF!</v>
      </c>
      <c r="H65" s="59" t="e">
        <f>IF(G65=0,"-",VLOOKUP(G65,Tocjene,2,TRUE))</f>
        <v>#REF!</v>
      </c>
    </row>
    <row r="66" spans="1:8" ht="12.75">
      <c r="A66" s="54">
        <v>55</v>
      </c>
      <c r="B66" s="55" t="e">
        <f>Spisak!#REF!</f>
        <v>#REF!</v>
      </c>
      <c r="C66" s="56" t="e">
        <f>Spisak!#REF!</f>
        <v>#REF!</v>
      </c>
      <c r="D66" s="57" t="e">
        <f>Spisak!#REF!</f>
        <v>#REF!</v>
      </c>
      <c r="E66" s="58" t="e">
        <f>Spisak!#REF!</f>
        <v>#REF!</v>
      </c>
      <c r="F66" s="58" t="e">
        <f>Spisak!#REF!</f>
        <v>#REF!</v>
      </c>
      <c r="G66" s="79" t="e">
        <f>Spisak!#REF!</f>
        <v>#REF!</v>
      </c>
      <c r="H66" s="59" t="e">
        <f>IF(G66=0,"-",VLOOKUP(G66,Tocjene,2,TRUE))</f>
        <v>#REF!</v>
      </c>
    </row>
    <row r="67" spans="1:8" ht="12.75">
      <c r="A67" s="54">
        <v>56</v>
      </c>
      <c r="B67" s="55" t="e">
        <f>Spisak!#REF!</f>
        <v>#REF!</v>
      </c>
      <c r="C67" s="56" t="e">
        <f>Spisak!#REF!</f>
        <v>#REF!</v>
      </c>
      <c r="D67" s="57" t="e">
        <f>Spisak!#REF!</f>
        <v>#REF!</v>
      </c>
      <c r="E67" s="58" t="e">
        <f>Spisak!#REF!</f>
        <v>#REF!</v>
      </c>
      <c r="F67" s="58" t="e">
        <f>Spisak!#REF!</f>
        <v>#REF!</v>
      </c>
      <c r="G67" s="79" t="e">
        <f>Spisak!#REF!</f>
        <v>#REF!</v>
      </c>
      <c r="H67" s="59" t="e">
        <f>IF(G67=0,"-",VLOOKUP(G67,Tocjene,2,TRUE))</f>
        <v>#REF!</v>
      </c>
    </row>
    <row r="68" spans="1:8" ht="12.75">
      <c r="A68" s="54">
        <v>57</v>
      </c>
      <c r="B68" s="55" t="e">
        <f>Spisak!#REF!</f>
        <v>#REF!</v>
      </c>
      <c r="C68" s="56" t="e">
        <f>Spisak!#REF!</f>
        <v>#REF!</v>
      </c>
      <c r="D68" s="57" t="e">
        <f>Spisak!#REF!</f>
        <v>#REF!</v>
      </c>
      <c r="E68" s="58" t="e">
        <f>Spisak!#REF!</f>
        <v>#REF!</v>
      </c>
      <c r="F68" s="58" t="e">
        <f>Spisak!#REF!</f>
        <v>#REF!</v>
      </c>
      <c r="G68" s="79" t="e">
        <f>Spisak!#REF!</f>
        <v>#REF!</v>
      </c>
      <c r="H68" s="59" t="e">
        <f>IF(G68=0,"-",VLOOKUP(G68,Tocjene,2,TRUE))</f>
        <v>#REF!</v>
      </c>
    </row>
    <row r="69" spans="1:8" ht="12.75">
      <c r="A69" s="54">
        <v>58</v>
      </c>
      <c r="B69" s="55" t="e">
        <f>Spisak!#REF!</f>
        <v>#REF!</v>
      </c>
      <c r="C69" s="56" t="e">
        <f>Spisak!#REF!</f>
        <v>#REF!</v>
      </c>
      <c r="D69" s="57" t="e">
        <f>Spisak!#REF!</f>
        <v>#REF!</v>
      </c>
      <c r="E69" s="58" t="e">
        <f>Spisak!#REF!</f>
        <v>#REF!</v>
      </c>
      <c r="F69" s="58" t="e">
        <f>Spisak!#REF!</f>
        <v>#REF!</v>
      </c>
      <c r="G69" s="79" t="e">
        <f>Spisak!#REF!</f>
        <v>#REF!</v>
      </c>
      <c r="H69" s="59" t="e">
        <f>IF(G69=0,"-",VLOOKUP(G69,Tocjene,2,TRUE))</f>
        <v>#REF!</v>
      </c>
    </row>
    <row r="70" spans="1:8" ht="12.75">
      <c r="A70" s="54">
        <v>59</v>
      </c>
      <c r="B70" s="55" t="e">
        <f>Spisak!#REF!</f>
        <v>#REF!</v>
      </c>
      <c r="C70" s="56" t="e">
        <f>Spisak!#REF!</f>
        <v>#REF!</v>
      </c>
      <c r="D70" s="57" t="e">
        <f>Spisak!#REF!</f>
        <v>#REF!</v>
      </c>
      <c r="E70" s="58" t="e">
        <f>Spisak!#REF!</f>
        <v>#REF!</v>
      </c>
      <c r="F70" s="58" t="e">
        <f>Spisak!#REF!</f>
        <v>#REF!</v>
      </c>
      <c r="G70" s="79" t="e">
        <f>Spisak!#REF!</f>
        <v>#REF!</v>
      </c>
      <c r="H70" s="59" t="e">
        <f>IF(G70=0,"-",VLOOKUP(G70,Tocjene,2,TRUE))</f>
        <v>#REF!</v>
      </c>
    </row>
    <row r="71" spans="1:8" ht="12.75">
      <c r="A71" s="54">
        <v>60</v>
      </c>
      <c r="B71" s="55" t="e">
        <f>Spisak!#REF!</f>
        <v>#REF!</v>
      </c>
      <c r="C71" s="56" t="e">
        <f>Spisak!#REF!</f>
        <v>#REF!</v>
      </c>
      <c r="D71" s="57" t="e">
        <f>Spisak!#REF!</f>
        <v>#REF!</v>
      </c>
      <c r="E71" s="58" t="e">
        <f>Spisak!#REF!</f>
        <v>#REF!</v>
      </c>
      <c r="F71" s="58" t="e">
        <f>Spisak!#REF!</f>
        <v>#REF!</v>
      </c>
      <c r="G71" s="79" t="e">
        <f>Spisak!#REF!</f>
        <v>#REF!</v>
      </c>
      <c r="H71" s="59" t="e">
        <f>IF(G71=0,"-",VLOOKUP(G71,Tocjene,2,TRUE))</f>
        <v>#REF!</v>
      </c>
    </row>
    <row r="72" spans="1:8" ht="12.75">
      <c r="A72" s="54">
        <v>61</v>
      </c>
      <c r="B72" s="55" t="e">
        <f>Spisak!#REF!</f>
        <v>#REF!</v>
      </c>
      <c r="C72" s="56" t="e">
        <f>Spisak!#REF!</f>
        <v>#REF!</v>
      </c>
      <c r="D72" s="57" t="e">
        <f>Spisak!#REF!</f>
        <v>#REF!</v>
      </c>
      <c r="E72" s="58" t="e">
        <f>Spisak!#REF!</f>
        <v>#REF!</v>
      </c>
      <c r="F72" s="58" t="e">
        <f>Spisak!#REF!</f>
        <v>#REF!</v>
      </c>
      <c r="G72" s="79" t="e">
        <f>Spisak!#REF!</f>
        <v>#REF!</v>
      </c>
      <c r="H72" s="59" t="e">
        <f>IF(G72=0,"-",VLOOKUP(G72,Tocjene,2,TRUE))</f>
        <v>#REF!</v>
      </c>
    </row>
    <row r="73" spans="1:8" ht="12.75">
      <c r="A73" s="54">
        <v>62</v>
      </c>
      <c r="B73" s="55" t="e">
        <f>Spisak!#REF!</f>
        <v>#REF!</v>
      </c>
      <c r="C73" s="56" t="e">
        <f>Spisak!#REF!</f>
        <v>#REF!</v>
      </c>
      <c r="D73" s="57" t="e">
        <f>Spisak!#REF!</f>
        <v>#REF!</v>
      </c>
      <c r="E73" s="58" t="e">
        <f>Spisak!#REF!</f>
        <v>#REF!</v>
      </c>
      <c r="F73" s="58" t="e">
        <f>Spisak!#REF!</f>
        <v>#REF!</v>
      </c>
      <c r="G73" s="79" t="e">
        <f>Spisak!#REF!</f>
        <v>#REF!</v>
      </c>
      <c r="H73" s="59" t="e">
        <f>IF(G73=0,"-",VLOOKUP(G73,Tocjene,2,TRUE))</f>
        <v>#REF!</v>
      </c>
    </row>
    <row r="74" spans="1:8" ht="12.75">
      <c r="A74" s="54">
        <v>63</v>
      </c>
      <c r="B74" s="55" t="e">
        <f>Spisak!#REF!</f>
        <v>#REF!</v>
      </c>
      <c r="C74" s="56" t="e">
        <f>Spisak!#REF!</f>
        <v>#REF!</v>
      </c>
      <c r="D74" s="57" t="e">
        <f>Spisak!#REF!</f>
        <v>#REF!</v>
      </c>
      <c r="E74" s="58" t="e">
        <f>Spisak!#REF!</f>
        <v>#REF!</v>
      </c>
      <c r="F74" s="58" t="e">
        <f>Spisak!#REF!</f>
        <v>#REF!</v>
      </c>
      <c r="G74" s="79" t="e">
        <f>Spisak!#REF!</f>
        <v>#REF!</v>
      </c>
      <c r="H74" s="59" t="e">
        <f>IF(G74=0,"-",VLOOKUP(G74,Tocjene,2,TRUE))</f>
        <v>#REF!</v>
      </c>
    </row>
    <row r="75" spans="1:8" ht="12.75">
      <c r="A75" s="54">
        <v>64</v>
      </c>
      <c r="B75" s="55" t="e">
        <f>Spisak!#REF!</f>
        <v>#REF!</v>
      </c>
      <c r="C75" s="56" t="e">
        <f>Spisak!#REF!</f>
        <v>#REF!</v>
      </c>
      <c r="D75" s="57" t="e">
        <f>Spisak!#REF!</f>
        <v>#REF!</v>
      </c>
      <c r="E75" s="58" t="e">
        <f>Spisak!#REF!</f>
        <v>#REF!</v>
      </c>
      <c r="F75" s="58" t="e">
        <f>Spisak!#REF!</f>
        <v>#REF!</v>
      </c>
      <c r="G75" s="79" t="e">
        <f>Spisak!#REF!</f>
        <v>#REF!</v>
      </c>
      <c r="H75" s="59" t="e">
        <f>IF(G75=0,"-",VLOOKUP(G75,Tocjene,2,TRUE))</f>
        <v>#REF!</v>
      </c>
    </row>
    <row r="76" spans="1:8" ht="12.75">
      <c r="A76" s="54">
        <v>65</v>
      </c>
      <c r="B76" s="55" t="e">
        <f>Spisak!#REF!</f>
        <v>#REF!</v>
      </c>
      <c r="C76" s="56" t="e">
        <f>Spisak!#REF!</f>
        <v>#REF!</v>
      </c>
      <c r="D76" s="57" t="e">
        <f>Spisak!#REF!</f>
        <v>#REF!</v>
      </c>
      <c r="E76" s="58" t="e">
        <f>Spisak!#REF!</f>
        <v>#REF!</v>
      </c>
      <c r="F76" s="58" t="e">
        <f>Spisak!#REF!</f>
        <v>#REF!</v>
      </c>
      <c r="G76" s="79" t="e">
        <f>Spisak!#REF!</f>
        <v>#REF!</v>
      </c>
      <c r="H76" s="59" t="e">
        <f>IF(G76=0,"-",VLOOKUP(G76,Tocjene,2,TRUE))</f>
        <v>#REF!</v>
      </c>
    </row>
    <row r="77" spans="1:8" ht="12.75">
      <c r="A77" s="54">
        <v>66</v>
      </c>
      <c r="B77" s="55" t="e">
        <f>Spisak!#REF!</f>
        <v>#REF!</v>
      </c>
      <c r="C77" s="56" t="e">
        <f>Spisak!#REF!</f>
        <v>#REF!</v>
      </c>
      <c r="D77" s="57" t="e">
        <f>Spisak!#REF!</f>
        <v>#REF!</v>
      </c>
      <c r="E77" s="58" t="e">
        <f>Spisak!#REF!</f>
        <v>#REF!</v>
      </c>
      <c r="F77" s="58" t="e">
        <f>Spisak!#REF!</f>
        <v>#REF!</v>
      </c>
      <c r="G77" s="79" t="e">
        <f>Spisak!#REF!</f>
        <v>#REF!</v>
      </c>
      <c r="H77" s="59" t="e">
        <f>IF(G77=0,"-",VLOOKUP(G77,Tocjene,2,TRUE))</f>
        <v>#REF!</v>
      </c>
    </row>
    <row r="78" spans="1:8" ht="12.75">
      <c r="A78" s="54">
        <v>67</v>
      </c>
      <c r="B78" s="55" t="e">
        <f>Spisak!#REF!</f>
        <v>#REF!</v>
      </c>
      <c r="C78" s="56" t="e">
        <f>Spisak!#REF!</f>
        <v>#REF!</v>
      </c>
      <c r="D78" s="57" t="e">
        <f>Spisak!#REF!</f>
        <v>#REF!</v>
      </c>
      <c r="E78" s="58" t="e">
        <f>Spisak!#REF!</f>
        <v>#REF!</v>
      </c>
      <c r="F78" s="58" t="e">
        <f>Spisak!#REF!</f>
        <v>#REF!</v>
      </c>
      <c r="G78" s="79" t="e">
        <f>Spisak!#REF!</f>
        <v>#REF!</v>
      </c>
      <c r="H78" s="59" t="e">
        <f>IF(G78=0,"-",VLOOKUP(G78,Tocjene,2,TRUE))</f>
        <v>#REF!</v>
      </c>
    </row>
    <row r="79" spans="1:8" ht="12.75">
      <c r="A79" s="54">
        <v>68</v>
      </c>
      <c r="B79" s="55" t="e">
        <f>Spisak!#REF!</f>
        <v>#REF!</v>
      </c>
      <c r="C79" s="56" t="e">
        <f>Spisak!#REF!</f>
        <v>#REF!</v>
      </c>
      <c r="D79" s="57" t="e">
        <f>Spisak!#REF!</f>
        <v>#REF!</v>
      </c>
      <c r="E79" s="58" t="e">
        <f>Spisak!#REF!</f>
        <v>#REF!</v>
      </c>
      <c r="F79" s="58" t="e">
        <f>Spisak!#REF!</f>
        <v>#REF!</v>
      </c>
      <c r="G79" s="79" t="e">
        <f>Spisak!#REF!</f>
        <v>#REF!</v>
      </c>
      <c r="H79" s="59" t="e">
        <f>IF(G79=0,"-",VLOOKUP(G79,Tocjene,2,TRUE))</f>
        <v>#REF!</v>
      </c>
    </row>
    <row r="80" spans="1:8" ht="12.75">
      <c r="A80" s="54">
        <v>69</v>
      </c>
      <c r="B80" s="55" t="e">
        <f>Spisak!#REF!</f>
        <v>#REF!</v>
      </c>
      <c r="C80" s="56" t="e">
        <f>Spisak!#REF!</f>
        <v>#REF!</v>
      </c>
      <c r="D80" s="57" t="e">
        <f>Spisak!#REF!</f>
        <v>#REF!</v>
      </c>
      <c r="E80" s="58" t="e">
        <f>Spisak!#REF!</f>
        <v>#REF!</v>
      </c>
      <c r="F80" s="58" t="e">
        <f>Spisak!#REF!</f>
        <v>#REF!</v>
      </c>
      <c r="G80" s="79" t="e">
        <f>Spisak!#REF!</f>
        <v>#REF!</v>
      </c>
      <c r="H80" s="59" t="e">
        <f>IF(G80=0,"-",VLOOKUP(G80,Tocjene,2,TRUE))</f>
        <v>#REF!</v>
      </c>
    </row>
    <row r="81" spans="1:8" ht="12.75">
      <c r="A81" s="54">
        <v>70</v>
      </c>
      <c r="B81" s="55" t="e">
        <f>Spisak!#REF!</f>
        <v>#REF!</v>
      </c>
      <c r="C81" s="56" t="e">
        <f>Spisak!#REF!</f>
        <v>#REF!</v>
      </c>
      <c r="D81" s="57" t="e">
        <f>Spisak!#REF!</f>
        <v>#REF!</v>
      </c>
      <c r="E81" s="58" t="e">
        <f>Spisak!#REF!</f>
        <v>#REF!</v>
      </c>
      <c r="F81" s="58" t="e">
        <f>Spisak!#REF!</f>
        <v>#REF!</v>
      </c>
      <c r="G81" s="79" t="e">
        <f>Spisak!#REF!</f>
        <v>#REF!</v>
      </c>
      <c r="H81" s="59" t="e">
        <f>IF(G81=0,"-",VLOOKUP(G81,Tocjene,2,TRUE))</f>
        <v>#REF!</v>
      </c>
    </row>
    <row r="82" spans="1:8" ht="12.75">
      <c r="A82" s="54">
        <v>71</v>
      </c>
      <c r="B82" s="55" t="e">
        <f>Spisak!#REF!</f>
        <v>#REF!</v>
      </c>
      <c r="C82" s="56" t="e">
        <f>Spisak!#REF!</f>
        <v>#REF!</v>
      </c>
      <c r="D82" s="57" t="e">
        <f>Spisak!#REF!</f>
        <v>#REF!</v>
      </c>
      <c r="E82" s="58" t="e">
        <f>Spisak!#REF!</f>
        <v>#REF!</v>
      </c>
      <c r="F82" s="58" t="e">
        <f>Spisak!#REF!</f>
        <v>#REF!</v>
      </c>
      <c r="G82" s="79" t="e">
        <f>Spisak!#REF!</f>
        <v>#REF!</v>
      </c>
      <c r="H82" s="59" t="e">
        <f>IF(G82=0,"-",VLOOKUP(G82,Tocjene,2,TRUE))</f>
        <v>#REF!</v>
      </c>
    </row>
    <row r="83" spans="1:8" ht="12.75">
      <c r="A83" s="54">
        <v>72</v>
      </c>
      <c r="B83" s="55" t="e">
        <f>Spisak!#REF!</f>
        <v>#REF!</v>
      </c>
      <c r="C83" s="56" t="e">
        <f>Spisak!#REF!</f>
        <v>#REF!</v>
      </c>
      <c r="D83" s="57" t="e">
        <f>Spisak!#REF!</f>
        <v>#REF!</v>
      </c>
      <c r="E83" s="58" t="e">
        <f>Spisak!#REF!</f>
        <v>#REF!</v>
      </c>
      <c r="F83" s="58" t="e">
        <f>Spisak!#REF!</f>
        <v>#REF!</v>
      </c>
      <c r="G83" s="79" t="e">
        <f>Spisak!#REF!</f>
        <v>#REF!</v>
      </c>
      <c r="H83" s="59" t="e">
        <f>IF(G83=0,"-",VLOOKUP(G83,Tocjene,2,TRUE))</f>
        <v>#REF!</v>
      </c>
    </row>
    <row r="84" spans="1:8" ht="12.75">
      <c r="A84" s="54">
        <v>73</v>
      </c>
      <c r="B84" s="55" t="e">
        <f>Spisak!#REF!</f>
        <v>#REF!</v>
      </c>
      <c r="C84" s="56" t="e">
        <f>Spisak!#REF!</f>
        <v>#REF!</v>
      </c>
      <c r="D84" s="57" t="e">
        <f>Spisak!#REF!</f>
        <v>#REF!</v>
      </c>
      <c r="E84" s="58" t="e">
        <f>Spisak!#REF!</f>
        <v>#REF!</v>
      </c>
      <c r="F84" s="58" t="e">
        <f>Spisak!#REF!</f>
        <v>#REF!</v>
      </c>
      <c r="G84" s="79" t="e">
        <f>Spisak!#REF!</f>
        <v>#REF!</v>
      </c>
      <c r="H84" s="59" t="e">
        <f>IF(G84=0,"-",VLOOKUP(G84,Tocjene,2,TRUE))</f>
        <v>#REF!</v>
      </c>
    </row>
    <row r="85" spans="1:8" ht="12.75">
      <c r="A85" s="54">
        <v>74</v>
      </c>
      <c r="B85" s="55" t="e">
        <f>Spisak!#REF!</f>
        <v>#REF!</v>
      </c>
      <c r="C85" s="56" t="e">
        <f>Spisak!#REF!</f>
        <v>#REF!</v>
      </c>
      <c r="D85" s="57" t="e">
        <f>Spisak!#REF!</f>
        <v>#REF!</v>
      </c>
      <c r="E85" s="58" t="e">
        <f>Spisak!#REF!</f>
        <v>#REF!</v>
      </c>
      <c r="F85" s="58" t="e">
        <f>Spisak!#REF!</f>
        <v>#REF!</v>
      </c>
      <c r="G85" s="79" t="e">
        <f>Spisak!#REF!</f>
        <v>#REF!</v>
      </c>
      <c r="H85" s="59" t="e">
        <f>IF(G85=0,"-",VLOOKUP(G85,Tocjene,2,TRUE))</f>
        <v>#REF!</v>
      </c>
    </row>
    <row r="86" spans="1:8" ht="12.75">
      <c r="A86" s="54">
        <v>75</v>
      </c>
      <c r="B86" s="55" t="e">
        <f>Spisak!#REF!</f>
        <v>#REF!</v>
      </c>
      <c r="C86" s="56" t="e">
        <f>Spisak!#REF!</f>
        <v>#REF!</v>
      </c>
      <c r="D86" s="57" t="e">
        <f>Spisak!#REF!</f>
        <v>#REF!</v>
      </c>
      <c r="E86" s="58" t="e">
        <f>Spisak!#REF!</f>
        <v>#REF!</v>
      </c>
      <c r="F86" s="58" t="e">
        <f>Spisak!#REF!</f>
        <v>#REF!</v>
      </c>
      <c r="G86" s="79" t="e">
        <f>Spisak!#REF!</f>
        <v>#REF!</v>
      </c>
      <c r="H86" s="59" t="e">
        <f>IF(G86=0,"-",VLOOKUP(G86,Tocjene,2,TRUE))</f>
        <v>#REF!</v>
      </c>
    </row>
    <row r="87" spans="1:8" ht="12.75">
      <c r="A87" s="54">
        <v>76</v>
      </c>
      <c r="B87" s="55" t="e">
        <f>Spisak!#REF!</f>
        <v>#REF!</v>
      </c>
      <c r="C87" s="56" t="e">
        <f>Spisak!#REF!</f>
        <v>#REF!</v>
      </c>
      <c r="D87" s="57" t="e">
        <f>Spisak!#REF!</f>
        <v>#REF!</v>
      </c>
      <c r="E87" s="58" t="e">
        <f>Spisak!#REF!</f>
        <v>#REF!</v>
      </c>
      <c r="F87" s="58" t="e">
        <f>Spisak!#REF!</f>
        <v>#REF!</v>
      </c>
      <c r="G87" s="79" t="e">
        <f>Spisak!#REF!</f>
        <v>#REF!</v>
      </c>
      <c r="H87" s="59" t="e">
        <f>IF(G87=0,"-",VLOOKUP(G87,Tocjene,2,TRUE))</f>
        <v>#REF!</v>
      </c>
    </row>
    <row r="88" spans="1:8" ht="12.75">
      <c r="A88" s="54">
        <v>77</v>
      </c>
      <c r="B88" s="55" t="e">
        <f>Spisak!#REF!</f>
        <v>#REF!</v>
      </c>
      <c r="C88" s="56" t="e">
        <f>Spisak!#REF!</f>
        <v>#REF!</v>
      </c>
      <c r="D88" s="57" t="e">
        <f>Spisak!#REF!</f>
        <v>#REF!</v>
      </c>
      <c r="E88" s="58" t="e">
        <f>Spisak!#REF!</f>
        <v>#REF!</v>
      </c>
      <c r="F88" s="58" t="e">
        <f>Spisak!#REF!</f>
        <v>#REF!</v>
      </c>
      <c r="G88" s="79" t="e">
        <f>Spisak!#REF!</f>
        <v>#REF!</v>
      </c>
      <c r="H88" s="59" t="e">
        <f>IF(G88=0,"-",VLOOKUP(G88,Tocjene,2,TRUE))</f>
        <v>#REF!</v>
      </c>
    </row>
    <row r="89" spans="1:8" ht="12.75">
      <c r="A89" s="54">
        <v>78</v>
      </c>
      <c r="B89" s="55" t="e">
        <f>Spisak!#REF!</f>
        <v>#REF!</v>
      </c>
      <c r="C89" s="56" t="e">
        <f>Spisak!#REF!</f>
        <v>#REF!</v>
      </c>
      <c r="D89" s="57" t="e">
        <f>Spisak!#REF!</f>
        <v>#REF!</v>
      </c>
      <c r="E89" s="58" t="e">
        <f>Spisak!#REF!</f>
        <v>#REF!</v>
      </c>
      <c r="F89" s="58" t="e">
        <f>Spisak!#REF!</f>
        <v>#REF!</v>
      </c>
      <c r="G89" s="79" t="e">
        <f>Spisak!#REF!</f>
        <v>#REF!</v>
      </c>
      <c r="H89" s="59" t="e">
        <f>IF(G89=0,"-",VLOOKUP(G89,Tocjene,2,TRUE))</f>
        <v>#REF!</v>
      </c>
    </row>
    <row r="90" spans="1:8" ht="12.75">
      <c r="A90" s="54">
        <v>79</v>
      </c>
      <c r="B90" s="55" t="e">
        <f>Spisak!#REF!</f>
        <v>#REF!</v>
      </c>
      <c r="C90" s="56" t="e">
        <f>Spisak!#REF!</f>
        <v>#REF!</v>
      </c>
      <c r="D90" s="57" t="e">
        <f>Spisak!#REF!</f>
        <v>#REF!</v>
      </c>
      <c r="E90" s="58" t="e">
        <f>Spisak!#REF!</f>
        <v>#REF!</v>
      </c>
      <c r="F90" s="58" t="e">
        <f>Spisak!#REF!</f>
        <v>#REF!</v>
      </c>
      <c r="G90" s="79" t="e">
        <f>Spisak!#REF!</f>
        <v>#REF!</v>
      </c>
      <c r="H90" s="59" t="e">
        <f>IF(G90=0,"-",VLOOKUP(G90,Tocjene,2,TRUE))</f>
        <v>#REF!</v>
      </c>
    </row>
    <row r="91" spans="1:8" ht="12.75">
      <c r="A91" s="54">
        <v>80</v>
      </c>
      <c r="B91" s="55" t="e">
        <f>Spisak!#REF!</f>
        <v>#REF!</v>
      </c>
      <c r="C91" s="56" t="e">
        <f>Spisak!#REF!</f>
        <v>#REF!</v>
      </c>
      <c r="D91" s="57" t="e">
        <f>Spisak!#REF!</f>
        <v>#REF!</v>
      </c>
      <c r="E91" s="58" t="e">
        <f>Spisak!#REF!</f>
        <v>#REF!</v>
      </c>
      <c r="F91" s="58" t="e">
        <f>Spisak!#REF!</f>
        <v>#REF!</v>
      </c>
      <c r="G91" s="79" t="e">
        <f>Spisak!#REF!</f>
        <v>#REF!</v>
      </c>
      <c r="H91" s="59" t="e">
        <f>IF(G91=0,"-",VLOOKUP(G91,Tocjene,2,TRUE))</f>
        <v>#REF!</v>
      </c>
    </row>
    <row r="92" spans="1:8" ht="12.75">
      <c r="A92" s="54">
        <v>81</v>
      </c>
      <c r="B92" s="55" t="e">
        <f>Spisak!#REF!</f>
        <v>#REF!</v>
      </c>
      <c r="C92" s="56" t="e">
        <f>Spisak!#REF!</f>
        <v>#REF!</v>
      </c>
      <c r="D92" s="57" t="e">
        <f>Spisak!#REF!</f>
        <v>#REF!</v>
      </c>
      <c r="E92" s="58" t="e">
        <f>Spisak!#REF!</f>
        <v>#REF!</v>
      </c>
      <c r="F92" s="58" t="e">
        <f>Spisak!#REF!</f>
        <v>#REF!</v>
      </c>
      <c r="G92" s="79" t="e">
        <f>Spisak!#REF!</f>
        <v>#REF!</v>
      </c>
      <c r="H92" s="59" t="e">
        <f>IF(G92=0,"-",VLOOKUP(G92,Tocjene,2,TRUE))</f>
        <v>#REF!</v>
      </c>
    </row>
    <row r="93" spans="1:8" ht="12.75">
      <c r="A93" s="54">
        <v>82</v>
      </c>
      <c r="B93" s="55" t="e">
        <f>Spisak!#REF!</f>
        <v>#REF!</v>
      </c>
      <c r="C93" s="56" t="e">
        <f>Spisak!#REF!</f>
        <v>#REF!</v>
      </c>
      <c r="D93" s="57" t="e">
        <f>Spisak!#REF!</f>
        <v>#REF!</v>
      </c>
      <c r="E93" s="58" t="e">
        <f>Spisak!#REF!</f>
        <v>#REF!</v>
      </c>
      <c r="F93" s="58" t="e">
        <f>Spisak!#REF!</f>
        <v>#REF!</v>
      </c>
      <c r="G93" s="79" t="e">
        <f>Spisak!#REF!</f>
        <v>#REF!</v>
      </c>
      <c r="H93" s="59" t="e">
        <f>IF(G93=0,"-",VLOOKUP(G93,Tocjene,2,TRUE))</f>
        <v>#REF!</v>
      </c>
    </row>
    <row r="94" spans="1:8" ht="12.75">
      <c r="A94" s="54">
        <v>83</v>
      </c>
      <c r="B94" s="55" t="e">
        <f>Spisak!#REF!</f>
        <v>#REF!</v>
      </c>
      <c r="C94" s="56" t="e">
        <f>Spisak!#REF!</f>
        <v>#REF!</v>
      </c>
      <c r="D94" s="57" t="e">
        <f>Spisak!#REF!</f>
        <v>#REF!</v>
      </c>
      <c r="E94" s="58" t="e">
        <f>Spisak!#REF!</f>
        <v>#REF!</v>
      </c>
      <c r="F94" s="58" t="e">
        <f>Spisak!#REF!</f>
        <v>#REF!</v>
      </c>
      <c r="G94" s="79" t="e">
        <f>Spisak!#REF!</f>
        <v>#REF!</v>
      </c>
      <c r="H94" s="59" t="e">
        <f>IF(G94=0,"-",VLOOKUP(G94,Tocjene,2,TRUE))</f>
        <v>#REF!</v>
      </c>
    </row>
    <row r="95" spans="1:8" ht="12.75">
      <c r="A95" s="54">
        <v>84</v>
      </c>
      <c r="B95" s="55" t="e">
        <f>Spisak!#REF!</f>
        <v>#REF!</v>
      </c>
      <c r="C95" s="56" t="e">
        <f>Spisak!#REF!</f>
        <v>#REF!</v>
      </c>
      <c r="D95" s="57" t="e">
        <f>Spisak!#REF!</f>
        <v>#REF!</v>
      </c>
      <c r="E95" s="58" t="e">
        <f>Spisak!#REF!</f>
        <v>#REF!</v>
      </c>
      <c r="F95" s="58" t="e">
        <f>Spisak!#REF!</f>
        <v>#REF!</v>
      </c>
      <c r="G95" s="79" t="e">
        <f>Spisak!#REF!</f>
        <v>#REF!</v>
      </c>
      <c r="H95" s="59" t="e">
        <f>IF(G95=0,"-",VLOOKUP(G95,Tocjene,2,TRUE))</f>
        <v>#REF!</v>
      </c>
    </row>
    <row r="96" spans="1:8" ht="12.75">
      <c r="A96" s="54">
        <v>85</v>
      </c>
      <c r="B96" s="55" t="e">
        <f>Spisak!#REF!</f>
        <v>#REF!</v>
      </c>
      <c r="C96" s="56" t="e">
        <f>Spisak!#REF!</f>
        <v>#REF!</v>
      </c>
      <c r="D96" s="57" t="e">
        <f>Spisak!#REF!</f>
        <v>#REF!</v>
      </c>
      <c r="E96" s="58" t="e">
        <f>Spisak!#REF!</f>
        <v>#REF!</v>
      </c>
      <c r="F96" s="58" t="e">
        <f>Spisak!#REF!</f>
        <v>#REF!</v>
      </c>
      <c r="G96" s="79" t="e">
        <f>Spisak!#REF!</f>
        <v>#REF!</v>
      </c>
      <c r="H96" s="59" t="e">
        <f>IF(G96=0,"-",VLOOKUP(G96,Tocjene,2,TRUE))</f>
        <v>#REF!</v>
      </c>
    </row>
    <row r="97" spans="1:8" ht="12.75">
      <c r="A97" s="54">
        <v>86</v>
      </c>
      <c r="B97" s="55" t="e">
        <f>Spisak!#REF!</f>
        <v>#REF!</v>
      </c>
      <c r="C97" s="56" t="e">
        <f>Spisak!#REF!</f>
        <v>#REF!</v>
      </c>
      <c r="D97" s="57" t="e">
        <f>Spisak!#REF!</f>
        <v>#REF!</v>
      </c>
      <c r="E97" s="58" t="e">
        <f>Spisak!#REF!</f>
        <v>#REF!</v>
      </c>
      <c r="F97" s="58" t="e">
        <f>Spisak!#REF!</f>
        <v>#REF!</v>
      </c>
      <c r="G97" s="79" t="e">
        <f>Spisak!#REF!</f>
        <v>#REF!</v>
      </c>
      <c r="H97" s="59" t="e">
        <f>IF(G97=0,"-",VLOOKUP(G97,Tocjene,2,TRUE))</f>
        <v>#REF!</v>
      </c>
    </row>
    <row r="98" spans="1:8" ht="12.75">
      <c r="A98" s="54">
        <v>87</v>
      </c>
      <c r="B98" s="55" t="e">
        <f>Spisak!#REF!</f>
        <v>#REF!</v>
      </c>
      <c r="C98" s="56" t="e">
        <f>Spisak!#REF!</f>
        <v>#REF!</v>
      </c>
      <c r="D98" s="57" t="e">
        <f>Spisak!#REF!</f>
        <v>#REF!</v>
      </c>
      <c r="E98" s="58" t="e">
        <f>Spisak!#REF!</f>
        <v>#REF!</v>
      </c>
      <c r="F98" s="58" t="e">
        <f>Spisak!#REF!</f>
        <v>#REF!</v>
      </c>
      <c r="G98" s="79" t="e">
        <f>Spisak!#REF!</f>
        <v>#REF!</v>
      </c>
      <c r="H98" s="59" t="e">
        <f>IF(G98=0,"-",VLOOKUP(G98,Tocjene,2,TRUE))</f>
        <v>#REF!</v>
      </c>
    </row>
    <row r="99" spans="1:8" ht="12.75">
      <c r="A99" s="54">
        <v>88</v>
      </c>
      <c r="B99" s="55" t="e">
        <f>Spisak!#REF!</f>
        <v>#REF!</v>
      </c>
      <c r="C99" s="56" t="e">
        <f>Spisak!#REF!</f>
        <v>#REF!</v>
      </c>
      <c r="D99" s="57" t="e">
        <f>Spisak!#REF!</f>
        <v>#REF!</v>
      </c>
      <c r="E99" s="58" t="e">
        <f>Spisak!#REF!</f>
        <v>#REF!</v>
      </c>
      <c r="F99" s="58" t="e">
        <f>Spisak!#REF!</f>
        <v>#REF!</v>
      </c>
      <c r="G99" s="79" t="e">
        <f>Spisak!#REF!</f>
        <v>#REF!</v>
      </c>
      <c r="H99" s="59" t="e">
        <f>IF(G99=0,"-",VLOOKUP(G99,Tocjene,2,TRUE))</f>
        <v>#REF!</v>
      </c>
    </row>
    <row r="100" spans="1:8" ht="12.75">
      <c r="A100" s="54">
        <v>89</v>
      </c>
      <c r="B100" s="55" t="e">
        <f>Spisak!#REF!</f>
        <v>#REF!</v>
      </c>
      <c r="C100" s="56" t="e">
        <f>Spisak!#REF!</f>
        <v>#REF!</v>
      </c>
      <c r="D100" s="57" t="e">
        <f>Spisak!#REF!</f>
        <v>#REF!</v>
      </c>
      <c r="E100" s="58" t="e">
        <f>Spisak!#REF!</f>
        <v>#REF!</v>
      </c>
      <c r="F100" s="58" t="e">
        <f>Spisak!#REF!</f>
        <v>#REF!</v>
      </c>
      <c r="G100" s="79" t="e">
        <f>Spisak!#REF!</f>
        <v>#REF!</v>
      </c>
      <c r="H100" s="59" t="e">
        <f>IF(G100=0,"-",VLOOKUP(G100,Tocjene,2,TRUE))</f>
        <v>#REF!</v>
      </c>
    </row>
    <row r="101" spans="1:8" ht="12.75">
      <c r="A101" s="54">
        <v>90</v>
      </c>
      <c r="B101" s="55" t="e">
        <f>Spisak!#REF!</f>
        <v>#REF!</v>
      </c>
      <c r="C101" s="56" t="e">
        <f>Spisak!#REF!</f>
        <v>#REF!</v>
      </c>
      <c r="D101" s="57" t="e">
        <f>Spisak!#REF!</f>
        <v>#REF!</v>
      </c>
      <c r="E101" s="58" t="e">
        <f>Spisak!#REF!</f>
        <v>#REF!</v>
      </c>
      <c r="F101" s="58" t="e">
        <f>Spisak!#REF!</f>
        <v>#REF!</v>
      </c>
      <c r="G101" s="79" t="e">
        <f>Spisak!#REF!</f>
        <v>#REF!</v>
      </c>
      <c r="H101" s="59" t="e">
        <f>IF(G101=0,"-",VLOOKUP(G101,Tocjene,2,TRUE))</f>
        <v>#REF!</v>
      </c>
    </row>
    <row r="102" spans="5:8" ht="12.75">
      <c r="E102" s="92"/>
      <c r="F102" s="93"/>
      <c r="G102" s="94"/>
      <c r="H102" s="95"/>
    </row>
    <row r="104" spans="6:7" ht="12.75">
      <c r="F104" s="7"/>
      <c r="G104" s="7" t="s">
        <v>47</v>
      </c>
    </row>
    <row r="107" ht="12.75">
      <c r="G107" s="28" t="s">
        <v>101</v>
      </c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Calasan</cp:lastModifiedBy>
  <cp:lastPrinted>2018-04-08T20:38:57Z</cp:lastPrinted>
  <dcterms:created xsi:type="dcterms:W3CDTF">1999-11-01T09:35:38Z</dcterms:created>
  <dcterms:modified xsi:type="dcterms:W3CDTF">2019-05-20T21:57:56Z</dcterms:modified>
  <cp:category/>
  <cp:version/>
  <cp:contentType/>
  <cp:contentStatus/>
</cp:coreProperties>
</file>