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32767" windowWidth="10248" windowHeight="8856" activeTab="1"/>
  </bookViews>
  <sheets>
    <sheet name="Parametri" sheetId="1" r:id="rId1"/>
    <sheet name="Spisak" sheetId="2" r:id="rId2"/>
    <sheet name="OB1" sheetId="3" r:id="rId3"/>
    <sheet name="OB2" sheetId="4" r:id="rId4"/>
  </sheets>
  <definedNames>
    <definedName name="Citava_tabela" localSheetId="2">'OB1'!#REF!</definedName>
    <definedName name="Citava_tabela" localSheetId="3">'OB2'!#REF!</definedName>
    <definedName name="Citava_tabela" localSheetId="1">'Spisak'!$B$1:$X$1</definedName>
    <definedName name="Citava_tabela">#REF!</definedName>
    <definedName name="_xlnm.Print_Area" localSheetId="3">'OB2'!$A$1:$H$53</definedName>
    <definedName name="_xlnm.Print_Area" localSheetId="1">'Spisak'!$A$1:$X$6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<sst xmlns="http://schemas.openxmlformats.org/spreadsheetml/2006/main" count="154" uniqueCount="123">
  <si>
    <t>K1</t>
  </si>
  <si>
    <t>K2</t>
  </si>
  <si>
    <t>Ispit</t>
  </si>
  <si>
    <t>Ocjena</t>
  </si>
  <si>
    <t>Zbir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</si>
  <si>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</si>
  <si>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</si>
  <si>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</si>
  <si>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</si>
  <si>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</si>
  <si>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</si>
  <si>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</si>
  <si>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</si>
  <si>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</si>
  <si>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</si>
  <si>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</si>
  <si>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</si>
  <si>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</si>
  <si>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</si>
  <si>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</si>
  <si>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</si>
  <si>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</si>
  <si>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</si>
  <si>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</si>
  <si>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</si>
  <si>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</si>
  <si>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K2p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</si>
  <si>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</si>
  <si>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</si>
  <si>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</si>
  <si>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</si>
  <si>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</si>
  <si>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</si>
  <si>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</si>
  <si>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</si>
  <si>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</si>
  <si>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</si>
  <si>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</si>
  <si>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</si>
  <si>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</si>
  <si>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</si>
  <si>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</si>
  <si>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</si>
  <si>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</si>
  <si>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</si>
  <si>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</si>
  <si>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</si>
  <si>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</si>
  <si>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</si>
  <si>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</si>
  <si>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</si>
  <si>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</si>
  <si>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</si>
  <si>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</si>
  <si>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</si>
  <si>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</si>
  <si>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</si>
  <si>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</si>
  <si>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</si>
  <si>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</si>
  <si>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</si>
  <si>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</si>
  <si>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</si>
  <si>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K2r</t>
  </si>
  <si>
    <t>T1</t>
  </si>
  <si>
    <t>T2</t>
  </si>
  <si>
    <t>T3</t>
  </si>
  <si>
    <t>T4</t>
  </si>
  <si>
    <t>T5</t>
  </si>
  <si>
    <t>T+K+L</t>
  </si>
  <si>
    <t>Studije:</t>
  </si>
  <si>
    <t>OSNOVNE</t>
  </si>
  <si>
    <t>TESTOVI</t>
  </si>
  <si>
    <t>K1p2</t>
  </si>
  <si>
    <t>K2p2</t>
  </si>
  <si>
    <t>Broj ECTS kredita: 5,00</t>
  </si>
  <si>
    <t>4</t>
  </si>
  <si>
    <t>2014</t>
  </si>
  <si>
    <t>25</t>
  </si>
  <si>
    <t>3</t>
  </si>
  <si>
    <t>2013</t>
  </si>
  <si>
    <t>26</t>
  </si>
  <si>
    <t>83</t>
  </si>
  <si>
    <t>82</t>
  </si>
  <si>
    <t>2011</t>
  </si>
  <si>
    <t>62</t>
  </si>
  <si>
    <t>2009</t>
  </si>
  <si>
    <t>42</t>
  </si>
  <si>
    <t>9050</t>
  </si>
  <si>
    <t>Emir Kuloglija</t>
  </si>
  <si>
    <t>Braim Alibašić</t>
  </si>
  <si>
    <t>Mihailo Vukašević</t>
  </si>
  <si>
    <t>Denis Šahman</t>
  </si>
  <si>
    <t>ELEKTRIČNE MAŠINE U EES</t>
  </si>
  <si>
    <t>ELEKTROTEHNICKI FAKULTET PODGORICA</t>
  </si>
  <si>
    <t>EA-EES</t>
  </si>
  <si>
    <t>K1pA</t>
  </si>
  <si>
    <t>K2pA</t>
  </si>
  <si>
    <t>Popr</t>
  </si>
  <si>
    <t>Komplet završni ispit</t>
  </si>
  <si>
    <t>Prof.dr Gojko Joksimovic</t>
  </si>
  <si>
    <t>Na zavrsnom ispitu</t>
  </si>
  <si>
    <t>______________________________</t>
  </si>
  <si>
    <t>2015</t>
  </si>
  <si>
    <t>Aleksa Vujošević</t>
  </si>
  <si>
    <t>Bojana Kršikapa</t>
  </si>
  <si>
    <t>Vuk Đurović</t>
  </si>
  <si>
    <t>OBRAZAC za evidenciju osvojenih poena na predmetu i predlog ocjene, studijske 2018/2019. ljetnji semestar</t>
  </si>
  <si>
    <t>2016</t>
  </si>
  <si>
    <t>9</t>
  </si>
  <si>
    <t>39</t>
  </si>
  <si>
    <t>66</t>
  </si>
  <si>
    <t>76</t>
  </si>
  <si>
    <t>9001</t>
  </si>
  <si>
    <t>Marko Ljuljić</t>
  </si>
  <si>
    <t>Nikola Raković</t>
  </si>
  <si>
    <t>Danijel Zekić</t>
  </si>
  <si>
    <t>Ivan Mujović</t>
  </si>
  <si>
    <t>Berin Šabazović</t>
  </si>
  <si>
    <t>Milica Korać</t>
  </si>
  <si>
    <t>Vasilije Raičević</t>
  </si>
  <si>
    <t>Ivana Kandić</t>
  </si>
  <si>
    <t>OBRAZAC ZA ZAKLJUČNE OCJENE, studijske 2018/2019. ljetnji semestar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</si>
</sst>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dd/mm/yy"/>
    <numFmt numFmtId="191" formatCode="0.0;;"/>
    <numFmt numFmtId="192" formatCode="0.0;\-0;0"/>
    <numFmt numFmtId="193" formatCode="0.0%"/>
    <numFmt numFmtId="194" formatCode="0.0;0;"/>
    <numFmt numFmtId="195" formatCode="0.0"/>
    <numFmt numFmtId="196" formatCode="mm/dd/yy"/>
    <numFmt numFmtId="197" formatCode="mmm/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%"/>
    <numFmt numFmtId="203" formatCode="0.00;\-0.0;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3" xfId="0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195" fontId="0" fillId="0" borderId="17" xfId="0" applyNumberFormat="1" applyFont="1" applyFill="1" applyBorder="1" applyAlignment="1" applyProtection="1">
      <alignment horizontal="right"/>
      <protection locked="0"/>
    </xf>
    <xf numFmtId="195" fontId="0" fillId="0" borderId="17" xfId="0" applyNumberFormat="1" applyFont="1" applyFill="1" applyBorder="1" applyAlignment="1" applyProtection="1">
      <alignment/>
      <protection locked="0"/>
    </xf>
    <xf numFmtId="195" fontId="0" fillId="0" borderId="17" xfId="0" applyNumberFormat="1" applyFont="1" applyFill="1" applyBorder="1" applyAlignment="1" applyProtection="1">
      <alignment/>
      <protection locked="0"/>
    </xf>
    <xf numFmtId="195" fontId="0" fillId="0" borderId="17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17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95" fontId="0" fillId="0" borderId="17" xfId="0" applyNumberFormat="1" applyFont="1" applyFill="1" applyBorder="1" applyAlignment="1" applyProtection="1">
      <alignment vertical="center"/>
      <protection locked="0"/>
    </xf>
    <xf numFmtId="195" fontId="0" fillId="0" borderId="17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/>
    </xf>
    <xf numFmtId="0" fontId="1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>
      <alignment horizontal="center"/>
    </xf>
    <xf numFmtId="195" fontId="0" fillId="0" borderId="24" xfId="0" applyNumberFormat="1" applyFont="1" applyFill="1" applyBorder="1" applyAlignment="1" applyProtection="1">
      <alignment horizontal="center"/>
      <protection locked="0"/>
    </xf>
    <xf numFmtId="192" fontId="0" fillId="0" borderId="24" xfId="0" applyNumberFormat="1" applyFont="1" applyFill="1" applyBorder="1" applyAlignment="1" applyProtection="1">
      <alignment horizontal="center"/>
      <protection locked="0"/>
    </xf>
    <xf numFmtId="195" fontId="0" fillId="0" borderId="24" xfId="0" applyNumberFormat="1" applyFont="1" applyFill="1" applyBorder="1" applyAlignment="1" applyProtection="1">
      <alignment/>
      <protection locked="0"/>
    </xf>
    <xf numFmtId="195" fontId="0" fillId="0" borderId="24" xfId="0" applyNumberFormat="1" applyFont="1" applyFill="1" applyBorder="1" applyAlignment="1" applyProtection="1">
      <alignment/>
      <protection locked="0"/>
    </xf>
    <xf numFmtId="191" fontId="0" fillId="0" borderId="24" xfId="0" applyNumberFormat="1" applyFont="1" applyFill="1" applyBorder="1" applyAlignment="1" applyProtection="1">
      <alignment horizontal="right"/>
      <protection locked="0"/>
    </xf>
    <xf numFmtId="191" fontId="0" fillId="0" borderId="24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95" fontId="0" fillId="0" borderId="0" xfId="0" applyNumberFormat="1" applyFont="1" applyFill="1" applyBorder="1" applyAlignment="1" applyProtection="1">
      <alignment vertical="center"/>
      <protection locked="0"/>
    </xf>
    <xf numFmtId="195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8" fillId="0" borderId="18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7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92" fontId="0" fillId="33" borderId="24" xfId="0" applyNumberFormat="1" applyFont="1" applyFill="1" applyBorder="1" applyAlignment="1" applyProtection="1">
      <alignment horizontal="right"/>
      <protection locked="0"/>
    </xf>
    <xf numFmtId="0" fontId="8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1" fillId="0" borderId="32" xfId="0" applyNumberFormat="1" applyFont="1" applyFill="1" applyBorder="1" applyAlignment="1" applyProtection="1">
      <alignment horizontal="center"/>
      <protection locked="0"/>
    </xf>
    <xf numFmtId="0" fontId="1" fillId="0" borderId="32" xfId="0" applyNumberFormat="1" applyFont="1" applyFill="1" applyBorder="1" applyAlignment="1" applyProtection="1">
      <alignment horizontal="center"/>
      <protection locked="0"/>
    </xf>
    <xf numFmtId="192" fontId="0" fillId="0" borderId="24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195" fontId="0" fillId="33" borderId="24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35454780"/>
        <c:axId val="50657565"/>
      </c:barChart>
      <c:catAx>
        <c:axId val="35454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57565"/>
        <c:crosses val="autoZero"/>
        <c:auto val="1"/>
        <c:lblOffset val="100"/>
        <c:tickLblSkip val="1"/>
        <c:noMultiLvlLbl val="0"/>
      </c:catAx>
      <c:valAx>
        <c:axId val="50657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54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53264902"/>
        <c:axId val="9622071"/>
      </c:barChart>
      <c:catAx>
        <c:axId val="53264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2071"/>
        <c:crosses val="autoZero"/>
        <c:auto val="1"/>
        <c:lblOffset val="100"/>
        <c:tickLblSkip val="1"/>
        <c:noMultiLvlLbl val="0"/>
      </c:catAx>
      <c:valAx>
        <c:axId val="9622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64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19500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476750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6">
      <selection activeCell="D36" sqref="D36"/>
    </sheetView>
  </sheetViews>
  <sheetFormatPr defaultColWidth="9.140625" defaultRowHeight="12.75"/>
  <cols>
    <col min="1" max="1" width="4.57421875" style="11" customWidth="1"/>
    <col min="2" max="2" width="22.57421875" style="11" bestFit="1" customWidth="1"/>
    <col min="3" max="16384" width="9.140625" style="11" customWidth="1"/>
  </cols>
  <sheetData>
    <row r="2" spans="2:3" ht="12.75">
      <c r="B2" s="16" t="s">
        <v>20</v>
      </c>
      <c r="C2" s="13"/>
    </row>
    <row r="3" spans="2:3" ht="13.5" thickBot="1">
      <c r="B3" s="12"/>
      <c r="C3" s="13"/>
    </row>
    <row r="4" spans="2:5" ht="12.75">
      <c r="B4" s="8" t="s">
        <v>7</v>
      </c>
      <c r="C4" s="17" t="s">
        <v>12</v>
      </c>
      <c r="E4" s="11" t="s">
        <v>17</v>
      </c>
    </row>
    <row r="5" spans="2:5" ht="12.75">
      <c r="B5" s="9" t="s">
        <v>8</v>
      </c>
      <c r="C5" s="18" t="s">
        <v>13</v>
      </c>
      <c r="E5" s="11" t="s">
        <v>16</v>
      </c>
    </row>
    <row r="6" spans="2:3" ht="13.5" thickBot="1">
      <c r="B6" s="10" t="s">
        <v>15</v>
      </c>
      <c r="C6" s="19" t="s">
        <v>22</v>
      </c>
    </row>
    <row r="7" spans="2:3" ht="13.5" thickBot="1">
      <c r="B7" s="14"/>
      <c r="C7" s="15"/>
    </row>
    <row r="8" spans="2:5" ht="12.75">
      <c r="B8" s="8" t="s">
        <v>9</v>
      </c>
      <c r="C8" s="17">
        <v>2</v>
      </c>
      <c r="E8" s="11" t="s">
        <v>18</v>
      </c>
    </row>
    <row r="9" spans="2:5" ht="13.5" thickBot="1">
      <c r="B9" s="10" t="s">
        <v>10</v>
      </c>
      <c r="C9" s="19">
        <v>339</v>
      </c>
      <c r="E9" s="11" t="s">
        <v>19</v>
      </c>
    </row>
    <row r="18" spans="4:5" ht="12.75">
      <c r="D18" s="45" t="s">
        <v>3</v>
      </c>
      <c r="E18" s="11" t="s">
        <v>49</v>
      </c>
    </row>
    <row r="19" spans="4:5" ht="12.75">
      <c r="D19" s="46">
        <v>5</v>
      </c>
      <c r="E19" s="46" t="s">
        <v>56</v>
      </c>
    </row>
    <row r="20" spans="4:5" ht="12.75">
      <c r="D20" s="46">
        <v>6</v>
      </c>
      <c r="E20" s="46" t="s">
        <v>57</v>
      </c>
    </row>
    <row r="21" spans="4:5" ht="12.75">
      <c r="D21" s="46">
        <v>7</v>
      </c>
      <c r="E21" s="46" t="s">
        <v>58</v>
      </c>
    </row>
    <row r="22" spans="4:5" ht="12.75">
      <c r="D22" s="46">
        <v>8</v>
      </c>
      <c r="E22" s="46" t="s">
        <v>59</v>
      </c>
    </row>
    <row r="23" spans="4:5" ht="12.75">
      <c r="D23" s="46">
        <v>9</v>
      </c>
      <c r="E23" s="46" t="s">
        <v>60</v>
      </c>
    </row>
    <row r="24" spans="4:5" ht="12.75">
      <c r="D24" s="46">
        <v>10</v>
      </c>
      <c r="E24" s="46" t="s">
        <v>61</v>
      </c>
    </row>
    <row r="25" spans="4:5" ht="12.75">
      <c r="D25" s="46" t="s">
        <v>11</v>
      </c>
      <c r="E25" s="46" t="s">
        <v>50</v>
      </c>
    </row>
    <row r="26" spans="4:5" ht="12.75">
      <c r="D26" s="46" t="s">
        <v>12</v>
      </c>
      <c r="E26" s="46" t="s">
        <v>51</v>
      </c>
    </row>
    <row r="27" spans="4:5" ht="12.75">
      <c r="D27" s="46" t="s">
        <v>13</v>
      </c>
      <c r="E27" s="46" t="s">
        <v>52</v>
      </c>
    </row>
    <row r="28" spans="4:5" ht="12.75">
      <c r="D28" s="46" t="s">
        <v>22</v>
      </c>
      <c r="E28" s="46" t="s">
        <v>53</v>
      </c>
    </row>
    <row r="29" spans="4:5" ht="12.75">
      <c r="D29" s="46" t="s">
        <v>23</v>
      </c>
      <c r="E29" s="46" t="s">
        <v>54</v>
      </c>
    </row>
    <row r="30" spans="4:5" ht="12.75">
      <c r="D30" s="46" t="s">
        <v>24</v>
      </c>
      <c r="E30" s="46" t="s">
        <v>55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Z163"/>
  <sheetViews>
    <sheetView tabSelected="1"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1" sqref="D21"/>
    </sheetView>
  </sheetViews>
  <sheetFormatPr defaultColWidth="9.140625" defaultRowHeight="12.75" zeroHeight="1"/>
  <cols>
    <col min="1" max="1" width="7.7109375" style="3" customWidth="1"/>
    <col min="2" max="2" width="5.00390625" style="6" bestFit="1" customWidth="1"/>
    <col min="3" max="3" width="5.7109375" style="3" customWidth="1"/>
    <col min="4" max="4" width="18.421875" style="21" customWidth="1"/>
    <col min="5" max="9" width="3.7109375" style="23" customWidth="1"/>
    <col min="10" max="13" width="5.28125" style="109" customWidth="1"/>
    <col min="14" max="19" width="5.28125" style="24" customWidth="1"/>
    <col min="20" max="20" width="5.421875" style="5" customWidth="1"/>
    <col min="21" max="21" width="5.8515625" style="5" customWidth="1"/>
    <col min="22" max="22" width="7.57421875" style="24" customWidth="1"/>
    <col min="23" max="23" width="6.28125" style="4" customWidth="1"/>
    <col min="24" max="24" width="8.57421875" style="7" customWidth="1"/>
    <col min="25" max="16384" width="9.140625" style="2" customWidth="1"/>
  </cols>
  <sheetData>
    <row r="1" spans="1:25" s="1" customFormat="1" ht="13.5" thickTop="1">
      <c r="A1" s="74" t="s">
        <v>48</v>
      </c>
      <c r="B1" s="75" t="s">
        <v>5</v>
      </c>
      <c r="C1" s="73" t="s">
        <v>6</v>
      </c>
      <c r="D1" s="57" t="s">
        <v>14</v>
      </c>
      <c r="E1" s="58" t="s">
        <v>64</v>
      </c>
      <c r="F1" s="58" t="s">
        <v>65</v>
      </c>
      <c r="G1" s="58" t="s">
        <v>66</v>
      </c>
      <c r="H1" s="58" t="s">
        <v>67</v>
      </c>
      <c r="I1" s="58" t="s">
        <v>68</v>
      </c>
      <c r="J1" s="105" t="s">
        <v>62</v>
      </c>
      <c r="K1" s="105" t="s">
        <v>25</v>
      </c>
      <c r="L1" s="105" t="s">
        <v>73</v>
      </c>
      <c r="M1" s="105" t="s">
        <v>96</v>
      </c>
      <c r="N1" s="105" t="s">
        <v>63</v>
      </c>
      <c r="O1" s="105" t="s">
        <v>26</v>
      </c>
      <c r="P1" s="105" t="s">
        <v>74</v>
      </c>
      <c r="Q1" s="106" t="s">
        <v>97</v>
      </c>
      <c r="R1" s="106" t="s">
        <v>0</v>
      </c>
      <c r="S1" s="106" t="s">
        <v>1</v>
      </c>
      <c r="T1" s="107" t="s">
        <v>2</v>
      </c>
      <c r="U1" s="59" t="s">
        <v>98</v>
      </c>
      <c r="V1" s="58" t="s">
        <v>69</v>
      </c>
      <c r="W1" s="60" t="s">
        <v>4</v>
      </c>
      <c r="X1" s="61" t="s">
        <v>3</v>
      </c>
      <c r="Y1" s="56"/>
    </row>
    <row r="2" spans="1:26" s="20" customFormat="1" ht="12.75">
      <c r="A2" s="62" t="str">
        <f aca="true" t="shared" si="0" ref="A2:A10">B2&amp;"/"&amp;RIGHT(C2,2)</f>
        <v>9/16</v>
      </c>
      <c r="B2" t="s">
        <v>109</v>
      </c>
      <c r="C2" t="s">
        <v>108</v>
      </c>
      <c r="D2" s="86" t="s">
        <v>114</v>
      </c>
      <c r="E2" s="86"/>
      <c r="F2" s="63"/>
      <c r="G2" s="64"/>
      <c r="H2" s="64"/>
      <c r="I2" s="64"/>
      <c r="J2" s="108">
        <v>12</v>
      </c>
      <c r="K2" s="108">
        <v>26</v>
      </c>
      <c r="L2" s="108"/>
      <c r="M2" s="108"/>
      <c r="N2" s="108">
        <v>10</v>
      </c>
      <c r="O2" s="108">
        <v>10.5</v>
      </c>
      <c r="P2" s="108"/>
      <c r="Q2" s="89">
        <v>10</v>
      </c>
      <c r="R2" s="108">
        <f aca="true" t="shared" si="1" ref="R2:R10">MAX(J2,K2,L2,M2)</f>
        <v>26</v>
      </c>
      <c r="S2" s="108">
        <f aca="true" t="shared" si="2" ref="S2:S10">MAX(N2,O2,P2,Q2)</f>
        <v>10.5</v>
      </c>
      <c r="T2" s="65"/>
      <c r="U2" s="66"/>
      <c r="V2" s="67">
        <f aca="true" t="shared" si="3" ref="V2:V10">R2+S2</f>
        <v>36.5</v>
      </c>
      <c r="W2" s="68">
        <f aca="true" t="shared" si="4" ref="W2:W10">IF(ISNUMBER(T2),T2,R2+S2)</f>
        <v>36.5</v>
      </c>
      <c r="X2" s="69" t="str">
        <f aca="true" t="shared" si="5" ref="X2:X10">IF(W2&gt;89.9,"A",IF(W2&gt;79.9,"B",IF(W2&gt;69.9,"C",IF(W2&gt;59.9,"D",IF(W2&gt;49.9,"E","F")))))</f>
        <v>F</v>
      </c>
      <c r="Y2" s="87"/>
      <c r="Z2" s="76"/>
    </row>
    <row r="3" spans="1:26" s="20" customFormat="1" ht="12.75">
      <c r="A3" s="62" t="str">
        <f t="shared" si="0"/>
        <v>39/16</v>
      </c>
      <c r="B3" t="s">
        <v>110</v>
      </c>
      <c r="C3" t="s">
        <v>108</v>
      </c>
      <c r="D3" s="86" t="s">
        <v>115</v>
      </c>
      <c r="E3" s="86"/>
      <c r="F3" s="63"/>
      <c r="G3" s="64"/>
      <c r="H3" s="64"/>
      <c r="I3" s="64"/>
      <c r="J3" s="108">
        <v>14</v>
      </c>
      <c r="K3" s="108">
        <v>14</v>
      </c>
      <c r="L3" s="108"/>
      <c r="M3" s="108">
        <v>35</v>
      </c>
      <c r="N3" s="108"/>
      <c r="O3" s="108">
        <v>20.5</v>
      </c>
      <c r="P3" s="108"/>
      <c r="Q3" s="108"/>
      <c r="R3" s="108">
        <f t="shared" si="1"/>
        <v>35</v>
      </c>
      <c r="S3" s="108">
        <f t="shared" si="2"/>
        <v>20.5</v>
      </c>
      <c r="T3" s="65"/>
      <c r="U3" s="66"/>
      <c r="V3" s="67">
        <f t="shared" si="3"/>
        <v>55.5</v>
      </c>
      <c r="W3" s="68">
        <f t="shared" si="4"/>
        <v>55.5</v>
      </c>
      <c r="X3" s="69" t="str">
        <f t="shared" si="5"/>
        <v>E</v>
      </c>
      <c r="Y3" s="87"/>
      <c r="Z3" s="76"/>
    </row>
    <row r="4" spans="1:26" s="20" customFormat="1" ht="12.75">
      <c r="A4" s="62" t="str">
        <f t="shared" si="0"/>
        <v>66/16</v>
      </c>
      <c r="B4" t="s">
        <v>111</v>
      </c>
      <c r="C4" t="s">
        <v>108</v>
      </c>
      <c r="D4" s="86" t="s">
        <v>116</v>
      </c>
      <c r="E4" s="86"/>
      <c r="F4" s="63"/>
      <c r="G4" s="64"/>
      <c r="H4" s="64"/>
      <c r="I4" s="64"/>
      <c r="J4" s="108"/>
      <c r="K4" s="108">
        <v>26</v>
      </c>
      <c r="L4" s="108"/>
      <c r="M4" s="108"/>
      <c r="N4" s="108"/>
      <c r="O4" s="108">
        <v>18.5</v>
      </c>
      <c r="P4" s="108"/>
      <c r="Q4" s="89">
        <v>27</v>
      </c>
      <c r="R4" s="108">
        <f t="shared" si="1"/>
        <v>26</v>
      </c>
      <c r="S4" s="108">
        <f t="shared" si="2"/>
        <v>27</v>
      </c>
      <c r="T4" s="65"/>
      <c r="U4" s="66"/>
      <c r="V4" s="67">
        <f t="shared" si="3"/>
        <v>53</v>
      </c>
      <c r="W4" s="68">
        <f t="shared" si="4"/>
        <v>53</v>
      </c>
      <c r="X4" s="69" t="str">
        <f t="shared" si="5"/>
        <v>E</v>
      </c>
      <c r="Y4" s="87"/>
      <c r="Z4" s="76"/>
    </row>
    <row r="5" spans="1:26" s="20" customFormat="1" ht="12.75">
      <c r="A5" s="62" t="str">
        <f t="shared" si="0"/>
        <v>76/16</v>
      </c>
      <c r="B5" t="s">
        <v>112</v>
      </c>
      <c r="C5" t="s">
        <v>108</v>
      </c>
      <c r="D5" s="86" t="s">
        <v>117</v>
      </c>
      <c r="E5" s="86"/>
      <c r="F5" s="63"/>
      <c r="G5" s="64"/>
      <c r="H5" s="64"/>
      <c r="I5" s="64"/>
      <c r="J5" s="108">
        <v>9</v>
      </c>
      <c r="K5" s="108">
        <v>5</v>
      </c>
      <c r="L5" s="108"/>
      <c r="M5" s="108">
        <v>23</v>
      </c>
      <c r="N5" s="108"/>
      <c r="O5" s="108"/>
      <c r="P5" s="108"/>
      <c r="Q5" s="89">
        <v>18</v>
      </c>
      <c r="R5" s="108">
        <f t="shared" si="1"/>
        <v>23</v>
      </c>
      <c r="S5" s="108">
        <f t="shared" si="2"/>
        <v>18</v>
      </c>
      <c r="T5" s="65"/>
      <c r="U5" s="66"/>
      <c r="V5" s="67">
        <f t="shared" si="3"/>
        <v>41</v>
      </c>
      <c r="W5" s="68">
        <f t="shared" si="4"/>
        <v>41</v>
      </c>
      <c r="X5" s="69" t="str">
        <f t="shared" si="5"/>
        <v>F</v>
      </c>
      <c r="Y5" s="87"/>
      <c r="Z5" s="76"/>
    </row>
    <row r="6" spans="1:26" s="20" customFormat="1" ht="12.75">
      <c r="A6" s="62" t="str">
        <f t="shared" si="0"/>
        <v>3/15</v>
      </c>
      <c r="B6" t="s">
        <v>79</v>
      </c>
      <c r="C6" t="s">
        <v>103</v>
      </c>
      <c r="D6" s="86" t="s">
        <v>118</v>
      </c>
      <c r="E6" s="86"/>
      <c r="F6" s="63"/>
      <c r="G6" s="64"/>
      <c r="H6" s="64"/>
      <c r="I6" s="64"/>
      <c r="J6" s="108"/>
      <c r="K6" s="108">
        <v>6</v>
      </c>
      <c r="L6" s="108"/>
      <c r="M6" s="108">
        <v>41</v>
      </c>
      <c r="N6" s="108"/>
      <c r="O6" s="108">
        <v>5</v>
      </c>
      <c r="P6" s="108"/>
      <c r="Q6" s="89">
        <v>29</v>
      </c>
      <c r="R6" s="108">
        <f t="shared" si="1"/>
        <v>41</v>
      </c>
      <c r="S6" s="108">
        <f t="shared" si="2"/>
        <v>29</v>
      </c>
      <c r="T6" s="65"/>
      <c r="U6" s="66"/>
      <c r="V6" s="67">
        <f t="shared" si="3"/>
        <v>70</v>
      </c>
      <c r="W6" s="68">
        <f t="shared" si="4"/>
        <v>70</v>
      </c>
      <c r="X6" s="69" t="str">
        <f t="shared" si="5"/>
        <v>C</v>
      </c>
      <c r="Y6" s="87"/>
      <c r="Z6" s="76"/>
    </row>
    <row r="7" spans="1:26" s="20" customFormat="1" ht="12.75">
      <c r="A7" s="62" t="str">
        <f t="shared" si="0"/>
        <v>26/15</v>
      </c>
      <c r="B7" t="s">
        <v>81</v>
      </c>
      <c r="C7" t="s">
        <v>103</v>
      </c>
      <c r="D7" s="86" t="s">
        <v>104</v>
      </c>
      <c r="E7" s="86"/>
      <c r="F7" s="63"/>
      <c r="G7" s="64"/>
      <c r="H7" s="64"/>
      <c r="I7" s="64"/>
      <c r="J7" s="108">
        <v>0</v>
      </c>
      <c r="K7" s="108">
        <v>12</v>
      </c>
      <c r="L7" s="108"/>
      <c r="M7" s="108">
        <v>23</v>
      </c>
      <c r="N7" s="108"/>
      <c r="O7" s="108">
        <v>5</v>
      </c>
      <c r="P7" s="108"/>
      <c r="Q7" s="89">
        <v>20</v>
      </c>
      <c r="R7" s="108">
        <f t="shared" si="1"/>
        <v>23</v>
      </c>
      <c r="S7" s="108">
        <f t="shared" si="2"/>
        <v>20</v>
      </c>
      <c r="T7" s="65"/>
      <c r="U7" s="66"/>
      <c r="V7" s="67">
        <f t="shared" si="3"/>
        <v>43</v>
      </c>
      <c r="W7" s="68">
        <f t="shared" si="4"/>
        <v>43</v>
      </c>
      <c r="X7" s="69" t="str">
        <f t="shared" si="5"/>
        <v>F</v>
      </c>
      <c r="Y7" s="87"/>
      <c r="Z7" s="76"/>
    </row>
    <row r="8" spans="1:26" s="20" customFormat="1" ht="12.75">
      <c r="A8" s="62" t="str">
        <f t="shared" si="0"/>
        <v>62/15</v>
      </c>
      <c r="B8" t="s">
        <v>85</v>
      </c>
      <c r="C8" t="s">
        <v>103</v>
      </c>
      <c r="D8" s="86" t="s">
        <v>119</v>
      </c>
      <c r="E8" s="86"/>
      <c r="F8" s="63"/>
      <c r="G8" s="64"/>
      <c r="H8" s="64"/>
      <c r="I8" s="64"/>
      <c r="J8" s="108"/>
      <c r="K8" s="108">
        <v>7</v>
      </c>
      <c r="L8" s="108"/>
      <c r="M8" s="108">
        <v>13</v>
      </c>
      <c r="N8" s="108"/>
      <c r="O8" s="108"/>
      <c r="P8" s="108"/>
      <c r="Q8" s="108"/>
      <c r="R8" s="108">
        <f t="shared" si="1"/>
        <v>13</v>
      </c>
      <c r="S8" s="108">
        <f t="shared" si="2"/>
        <v>0</v>
      </c>
      <c r="T8" s="111">
        <v>20</v>
      </c>
      <c r="U8" s="66"/>
      <c r="V8" s="67">
        <f t="shared" si="3"/>
        <v>13</v>
      </c>
      <c r="W8" s="68">
        <f t="shared" si="4"/>
        <v>20</v>
      </c>
      <c r="X8" s="69" t="str">
        <f t="shared" si="5"/>
        <v>F</v>
      </c>
      <c r="Y8" s="87"/>
      <c r="Z8" s="76"/>
    </row>
    <row r="9" spans="1:26" s="20" customFormat="1" ht="12.75">
      <c r="A9" s="62" t="str">
        <f t="shared" si="0"/>
        <v>9001/15</v>
      </c>
      <c r="B9" t="s">
        <v>113</v>
      </c>
      <c r="C9" t="s">
        <v>103</v>
      </c>
      <c r="D9" s="86" t="s">
        <v>120</v>
      </c>
      <c r="E9" s="86"/>
      <c r="F9" s="63"/>
      <c r="G9" s="64"/>
      <c r="H9" s="64"/>
      <c r="I9" s="64"/>
      <c r="J9" s="108">
        <v>12</v>
      </c>
      <c r="K9" s="108">
        <v>5</v>
      </c>
      <c r="L9" s="108"/>
      <c r="M9" s="108">
        <v>22</v>
      </c>
      <c r="N9" s="108"/>
      <c r="O9" s="108"/>
      <c r="P9" s="108"/>
      <c r="Q9" s="108"/>
      <c r="R9" s="108">
        <f t="shared" si="1"/>
        <v>22</v>
      </c>
      <c r="S9" s="108">
        <f t="shared" si="2"/>
        <v>0</v>
      </c>
      <c r="T9" s="65"/>
      <c r="U9" s="66"/>
      <c r="V9" s="67">
        <f t="shared" si="3"/>
        <v>22</v>
      </c>
      <c r="W9" s="68">
        <f t="shared" si="4"/>
        <v>22</v>
      </c>
      <c r="X9" s="69" t="str">
        <f t="shared" si="5"/>
        <v>F</v>
      </c>
      <c r="Y9" s="87"/>
      <c r="Z9" s="76"/>
    </row>
    <row r="10" spans="1:26" s="20" customFormat="1" ht="12.75">
      <c r="A10" s="62" t="str">
        <f t="shared" si="0"/>
        <v>82/14</v>
      </c>
      <c r="B10" t="s">
        <v>83</v>
      </c>
      <c r="C10" t="s">
        <v>77</v>
      </c>
      <c r="D10" s="86" t="s">
        <v>105</v>
      </c>
      <c r="E10" s="86"/>
      <c r="F10" s="63"/>
      <c r="G10" s="64"/>
      <c r="H10" s="64"/>
      <c r="I10" s="64"/>
      <c r="J10" s="108">
        <v>0</v>
      </c>
      <c r="K10" s="108">
        <v>11</v>
      </c>
      <c r="L10" s="108"/>
      <c r="M10" s="108">
        <v>26</v>
      </c>
      <c r="N10" s="108">
        <v>23</v>
      </c>
      <c r="O10" s="108">
        <v>31</v>
      </c>
      <c r="P10" s="108"/>
      <c r="Q10" s="108"/>
      <c r="R10" s="108">
        <f t="shared" si="1"/>
        <v>26</v>
      </c>
      <c r="S10" s="108">
        <f t="shared" si="2"/>
        <v>31</v>
      </c>
      <c r="T10" s="65"/>
      <c r="U10" s="66"/>
      <c r="V10" s="67">
        <f t="shared" si="3"/>
        <v>57</v>
      </c>
      <c r="W10" s="68">
        <f t="shared" si="4"/>
        <v>57</v>
      </c>
      <c r="X10" s="69" t="str">
        <f t="shared" si="5"/>
        <v>E</v>
      </c>
      <c r="Y10" s="87"/>
      <c r="Z10" s="76"/>
    </row>
    <row r="11" spans="1:26" s="20" customFormat="1" ht="12.75">
      <c r="A11" s="62" t="str">
        <f aca="true" t="shared" si="6" ref="A11:A16">B11&amp;"/"&amp;RIGHT(C11,2)</f>
        <v>82/13</v>
      </c>
      <c r="B11" t="s">
        <v>83</v>
      </c>
      <c r="C11" t="s">
        <v>80</v>
      </c>
      <c r="D11" s="86" t="s">
        <v>121</v>
      </c>
      <c r="E11" s="86"/>
      <c r="F11" s="63"/>
      <c r="G11" s="64"/>
      <c r="H11" s="64"/>
      <c r="I11" s="64"/>
      <c r="J11" s="108">
        <v>7</v>
      </c>
      <c r="K11" s="108">
        <v>20</v>
      </c>
      <c r="L11" s="108"/>
      <c r="M11" s="108">
        <v>10</v>
      </c>
      <c r="N11" s="108">
        <v>8</v>
      </c>
      <c r="O11" s="108">
        <v>22.5</v>
      </c>
      <c r="P11" s="108"/>
      <c r="Q11" s="108"/>
      <c r="R11" s="108">
        <f aca="true" t="shared" si="7" ref="R11:R16">MAX(J11,K11,L11,M11)</f>
        <v>20</v>
      </c>
      <c r="S11" s="108">
        <f aca="true" t="shared" si="8" ref="S11:S16">MAX(N11,O11,P11,Q11)</f>
        <v>22.5</v>
      </c>
      <c r="T11" s="65"/>
      <c r="U11" s="66"/>
      <c r="V11" s="67">
        <f aca="true" t="shared" si="9" ref="V11:V16">R11+S11</f>
        <v>42.5</v>
      </c>
      <c r="W11" s="68">
        <f aca="true" t="shared" si="10" ref="W11:W16">IF(ISNUMBER(T11),T11,R11+S11)</f>
        <v>42.5</v>
      </c>
      <c r="X11" s="69" t="str">
        <f aca="true" t="shared" si="11" ref="X11:X16">IF(W11&gt;89.9,"A",IF(W11&gt;79.9,"B",IF(W11&gt;69.9,"C",IF(W11&gt;59.9,"D",IF(W11&gt;49.9,"E","F")))))</f>
        <v>F</v>
      </c>
      <c r="Y11" s="87"/>
      <c r="Z11" s="76"/>
    </row>
    <row r="12" spans="1:26" s="20" customFormat="1" ht="12.75">
      <c r="A12" s="62" t="str">
        <f t="shared" si="6"/>
        <v>4/11</v>
      </c>
      <c r="B12" t="s">
        <v>76</v>
      </c>
      <c r="C12" t="s">
        <v>84</v>
      </c>
      <c r="D12" s="86" t="s">
        <v>89</v>
      </c>
      <c r="E12" s="86"/>
      <c r="F12" s="63"/>
      <c r="G12" s="64"/>
      <c r="H12" s="64"/>
      <c r="I12" s="64"/>
      <c r="J12" s="108">
        <v>0</v>
      </c>
      <c r="K12" s="108">
        <v>16</v>
      </c>
      <c r="L12" s="108"/>
      <c r="M12" s="108">
        <v>31</v>
      </c>
      <c r="N12" s="108"/>
      <c r="O12" s="108">
        <v>20</v>
      </c>
      <c r="P12" s="108"/>
      <c r="Q12" s="108"/>
      <c r="R12" s="108">
        <f t="shared" si="7"/>
        <v>31</v>
      </c>
      <c r="S12" s="108">
        <f t="shared" si="8"/>
        <v>20</v>
      </c>
      <c r="T12" s="65"/>
      <c r="U12" s="66"/>
      <c r="V12" s="67">
        <f t="shared" si="9"/>
        <v>51</v>
      </c>
      <c r="W12" s="68">
        <f t="shared" si="10"/>
        <v>51</v>
      </c>
      <c r="X12" s="69" t="str">
        <f t="shared" si="11"/>
        <v>E</v>
      </c>
      <c r="Y12" s="87"/>
      <c r="Z12" s="76"/>
    </row>
    <row r="13" spans="1:26" s="20" customFormat="1" ht="12.75">
      <c r="A13" s="62" t="str">
        <f t="shared" si="6"/>
        <v>25/11</v>
      </c>
      <c r="B13" t="s">
        <v>78</v>
      </c>
      <c r="C13" t="s">
        <v>84</v>
      </c>
      <c r="D13" s="86" t="s">
        <v>90</v>
      </c>
      <c r="E13" s="86"/>
      <c r="F13" s="63"/>
      <c r="G13" s="64"/>
      <c r="H13" s="64"/>
      <c r="I13" s="64"/>
      <c r="J13" s="108">
        <v>12</v>
      </c>
      <c r="K13" s="108">
        <v>24</v>
      </c>
      <c r="L13" s="108"/>
      <c r="M13" s="108"/>
      <c r="N13" s="108">
        <v>1</v>
      </c>
      <c r="O13" s="108">
        <v>0</v>
      </c>
      <c r="P13" s="108"/>
      <c r="Q13" s="89">
        <v>0</v>
      </c>
      <c r="R13" s="108">
        <f t="shared" si="7"/>
        <v>24</v>
      </c>
      <c r="S13" s="108">
        <f t="shared" si="8"/>
        <v>1</v>
      </c>
      <c r="T13" s="65"/>
      <c r="U13" s="66"/>
      <c r="V13" s="67">
        <f t="shared" si="9"/>
        <v>25</v>
      </c>
      <c r="W13" s="68">
        <f t="shared" si="10"/>
        <v>25</v>
      </c>
      <c r="X13" s="69" t="str">
        <f t="shared" si="11"/>
        <v>F</v>
      </c>
      <c r="Y13" s="87"/>
      <c r="Z13" s="76"/>
    </row>
    <row r="14" spans="1:26" s="20" customFormat="1" ht="12.75">
      <c r="A14" s="62" t="str">
        <f t="shared" si="6"/>
        <v>83/11</v>
      </c>
      <c r="B14" t="s">
        <v>82</v>
      </c>
      <c r="C14" t="s">
        <v>84</v>
      </c>
      <c r="D14" s="86" t="s">
        <v>106</v>
      </c>
      <c r="E14" s="86"/>
      <c r="F14" s="63"/>
      <c r="G14" s="64"/>
      <c r="H14" s="64"/>
      <c r="I14" s="64"/>
      <c r="J14" s="108"/>
      <c r="K14" s="108">
        <v>34</v>
      </c>
      <c r="L14" s="108"/>
      <c r="M14" s="108"/>
      <c r="N14" s="108"/>
      <c r="O14" s="108"/>
      <c r="P14" s="108"/>
      <c r="Q14" s="108">
        <v>38</v>
      </c>
      <c r="R14" s="108">
        <f t="shared" si="7"/>
        <v>34</v>
      </c>
      <c r="S14" s="108">
        <f t="shared" si="8"/>
        <v>38</v>
      </c>
      <c r="T14" s="65"/>
      <c r="U14" s="66"/>
      <c r="V14" s="67">
        <f t="shared" si="9"/>
        <v>72</v>
      </c>
      <c r="W14" s="68">
        <f t="shared" si="10"/>
        <v>72</v>
      </c>
      <c r="X14" s="69" t="str">
        <f t="shared" si="11"/>
        <v>C</v>
      </c>
      <c r="Y14" s="87"/>
      <c r="Z14" s="76"/>
    </row>
    <row r="15" spans="1:26" ht="12.75">
      <c r="A15" s="62" t="str">
        <f t="shared" si="6"/>
        <v>42/09</v>
      </c>
      <c r="B15" t="s">
        <v>87</v>
      </c>
      <c r="C15" t="s">
        <v>86</v>
      </c>
      <c r="D15" s="86" t="s">
        <v>91</v>
      </c>
      <c r="E15" s="86"/>
      <c r="F15" s="63"/>
      <c r="G15" s="64"/>
      <c r="H15" s="64"/>
      <c r="I15" s="64"/>
      <c r="J15" s="108">
        <v>23</v>
      </c>
      <c r="K15" s="108"/>
      <c r="L15" s="108"/>
      <c r="M15" s="108"/>
      <c r="N15" s="108">
        <v>11</v>
      </c>
      <c r="O15" s="108">
        <v>17</v>
      </c>
      <c r="P15" s="108"/>
      <c r="Q15" s="89">
        <v>37</v>
      </c>
      <c r="R15" s="108">
        <f t="shared" si="7"/>
        <v>23</v>
      </c>
      <c r="S15" s="108">
        <f t="shared" si="8"/>
        <v>37</v>
      </c>
      <c r="T15" s="65"/>
      <c r="U15" s="66"/>
      <c r="V15" s="67">
        <f t="shared" si="9"/>
        <v>60</v>
      </c>
      <c r="W15" s="68">
        <f t="shared" si="10"/>
        <v>60</v>
      </c>
      <c r="X15" s="69" t="str">
        <f t="shared" si="11"/>
        <v>D</v>
      </c>
      <c r="Y15" s="87"/>
      <c r="Z15" s="88"/>
    </row>
    <row r="16" spans="1:26" ht="12.75">
      <c r="A16" s="62" t="str">
        <f t="shared" si="6"/>
        <v>9050/09</v>
      </c>
      <c r="B16" t="s">
        <v>88</v>
      </c>
      <c r="C16" t="s">
        <v>86</v>
      </c>
      <c r="D16" s="86" t="s">
        <v>92</v>
      </c>
      <c r="E16" s="86"/>
      <c r="F16" s="63"/>
      <c r="G16" s="64"/>
      <c r="H16" s="64"/>
      <c r="I16" s="64"/>
      <c r="J16" s="108">
        <v>1</v>
      </c>
      <c r="K16" s="108">
        <v>3</v>
      </c>
      <c r="L16" s="108"/>
      <c r="M16" s="108">
        <v>10</v>
      </c>
      <c r="N16" s="108">
        <v>1</v>
      </c>
      <c r="O16" s="108">
        <v>10</v>
      </c>
      <c r="P16" s="108"/>
      <c r="Q16" s="108"/>
      <c r="R16" s="108">
        <f t="shared" si="7"/>
        <v>10</v>
      </c>
      <c r="S16" s="108">
        <f t="shared" si="8"/>
        <v>10</v>
      </c>
      <c r="T16" s="111">
        <v>10</v>
      </c>
      <c r="U16" s="66"/>
      <c r="V16" s="67">
        <f t="shared" si="9"/>
        <v>20</v>
      </c>
      <c r="W16" s="68">
        <f t="shared" si="10"/>
        <v>10</v>
      </c>
      <c r="X16" s="69" t="str">
        <f t="shared" si="11"/>
        <v>F</v>
      </c>
      <c r="Y16" s="87"/>
      <c r="Z16" s="88"/>
    </row>
    <row r="17" spans="14:26" ht="12.75">
      <c r="N17" s="110"/>
      <c r="O17" s="110"/>
      <c r="P17" s="110"/>
      <c r="Q17" s="110"/>
      <c r="R17" s="110"/>
      <c r="S17" s="110"/>
      <c r="T17" s="83"/>
      <c r="Y17" s="87"/>
      <c r="Z17" s="88"/>
    </row>
    <row r="18" spans="25:26" ht="12.75">
      <c r="Y18" s="88"/>
      <c r="Z18" s="88"/>
    </row>
    <row r="19" spans="25:26" ht="12.75">
      <c r="Y19" s="88"/>
      <c r="Z19" s="88"/>
    </row>
    <row r="20" spans="25:26" ht="12.75">
      <c r="Y20" s="88"/>
      <c r="Z20" s="88"/>
    </row>
    <row r="21" spans="25:26" ht="12.75">
      <c r="Y21" s="88"/>
      <c r="Z21" s="88"/>
    </row>
    <row r="22" spans="25:26" ht="12.75">
      <c r="Y22" s="88"/>
      <c r="Z22" s="88"/>
    </row>
    <row r="23" spans="25:26" ht="12.75">
      <c r="Y23" s="88"/>
      <c r="Z23" s="88"/>
    </row>
    <row r="24" spans="25:26" ht="12.75">
      <c r="Y24" s="88"/>
      <c r="Z24" s="88"/>
    </row>
    <row r="25" spans="25:26" ht="12.75">
      <c r="Y25" s="88"/>
      <c r="Z25" s="88"/>
    </row>
    <row r="26" spans="25:26" ht="12.75">
      <c r="Y26" s="88"/>
      <c r="Z26" s="88"/>
    </row>
    <row r="27" spans="25:26" ht="12.75">
      <c r="Y27" s="88"/>
      <c r="Z27" s="88"/>
    </row>
    <row r="28" spans="25:26" ht="12.75">
      <c r="Y28" s="88"/>
      <c r="Z28" s="88"/>
    </row>
    <row r="29" spans="25:26" ht="12.75">
      <c r="Y29" s="88"/>
      <c r="Z29" s="88"/>
    </row>
    <row r="30" spans="25:26" ht="12.75">
      <c r="Y30" s="88"/>
      <c r="Z30" s="88"/>
    </row>
    <row r="31" spans="25:26" ht="12.75">
      <c r="Y31" s="88"/>
      <c r="Z31" s="88"/>
    </row>
    <row r="32" spans="25:26" ht="12.75">
      <c r="Y32" s="88"/>
      <c r="Z32" s="88"/>
    </row>
    <row r="33" spans="25:26" ht="12.75">
      <c r="Y33" s="88"/>
      <c r="Z33" s="88"/>
    </row>
    <row r="34" spans="25:26" ht="12.75">
      <c r="Y34" s="88"/>
      <c r="Z34" s="88"/>
    </row>
    <row r="35" spans="25:26" ht="12.75">
      <c r="Y35" s="88"/>
      <c r="Z35" s="88"/>
    </row>
    <row r="36" spans="25:26" ht="12.75">
      <c r="Y36" s="88"/>
      <c r="Z36" s="88"/>
    </row>
    <row r="37" spans="25:26" ht="12.75">
      <c r="Y37" s="88"/>
      <c r="Z37" s="88"/>
    </row>
    <row r="38" spans="25:26" ht="12.75">
      <c r="Y38" s="88"/>
      <c r="Z38" s="88"/>
    </row>
    <row r="39" spans="25:26" ht="12.75">
      <c r="Y39" s="88"/>
      <c r="Z39" s="88"/>
    </row>
    <row r="40" spans="25:26" ht="12.75">
      <c r="Y40" s="88"/>
      <c r="Z40" s="88"/>
    </row>
    <row r="41" spans="25:26" ht="12.75">
      <c r="Y41" s="88"/>
      <c r="Z41" s="88"/>
    </row>
    <row r="42" spans="25:26" ht="12.75">
      <c r="Y42" s="88"/>
      <c r="Z42" s="88"/>
    </row>
    <row r="43" spans="25:26" ht="12.75">
      <c r="Y43" s="88"/>
      <c r="Z43" s="88"/>
    </row>
    <row r="44" spans="25:26" ht="12.75">
      <c r="Y44" s="88"/>
      <c r="Z44" s="88"/>
    </row>
    <row r="45" spans="25:26" ht="12.75">
      <c r="Y45" s="88"/>
      <c r="Z45" s="88"/>
    </row>
    <row r="46" spans="25:26" ht="12.75">
      <c r="Y46" s="88"/>
      <c r="Z46" s="88"/>
    </row>
    <row r="47" spans="25:26" ht="12.75">
      <c r="Y47" s="88"/>
      <c r="Z47" s="88"/>
    </row>
    <row r="48" spans="25:26" ht="12.75">
      <c r="Y48" s="88"/>
      <c r="Z48" s="88"/>
    </row>
    <row r="49" spans="25:26" ht="12.75">
      <c r="Y49" s="88"/>
      <c r="Z49" s="88"/>
    </row>
    <row r="50" spans="25:26" ht="12.75">
      <c r="Y50" s="88"/>
      <c r="Z50" s="88"/>
    </row>
    <row r="51" spans="25:26" ht="12.75">
      <c r="Y51" s="88"/>
      <c r="Z51" s="88"/>
    </row>
    <row r="52" spans="25:26" ht="12.75">
      <c r="Y52" s="88"/>
      <c r="Z52" s="88"/>
    </row>
    <row r="53" spans="25:26" ht="12.75">
      <c r="Y53" s="88"/>
      <c r="Z53" s="88"/>
    </row>
    <row r="54" spans="25:26" ht="12.75">
      <c r="Y54" s="88"/>
      <c r="Z54" s="88"/>
    </row>
    <row r="55" ht="12.75">
      <c r="Z55" s="88"/>
    </row>
    <row r="56" ht="12.75">
      <c r="Z56" s="88"/>
    </row>
    <row r="57" ht="12.75">
      <c r="Z57" s="88"/>
    </row>
    <row r="58" ht="12.75">
      <c r="Z58" s="88"/>
    </row>
    <row r="59" ht="12.75">
      <c r="Z59" s="88"/>
    </row>
    <row r="60" ht="12.75">
      <c r="Z60" s="88"/>
    </row>
    <row r="61" ht="12.75">
      <c r="Z61" s="88"/>
    </row>
    <row r="62" ht="12.75">
      <c r="Z62" s="88"/>
    </row>
    <row r="63" ht="12.75">
      <c r="Z63" s="88"/>
    </row>
    <row r="64" ht="12.75">
      <c r="Z64" s="88"/>
    </row>
    <row r="65" ht="12.75">
      <c r="Z65" s="88"/>
    </row>
    <row r="66" spans="25:26" ht="12.75">
      <c r="Y66" s="88"/>
      <c r="Z66" s="88"/>
    </row>
    <row r="67" spans="25:26" ht="12.75">
      <c r="Y67" s="88"/>
      <c r="Z67" s="88"/>
    </row>
    <row r="68" spans="25:26" ht="12.75">
      <c r="Y68" s="88"/>
      <c r="Z68" s="88"/>
    </row>
    <row r="69" spans="25:26" ht="12.75">
      <c r="Y69" s="88"/>
      <c r="Z69" s="88"/>
    </row>
    <row r="70" spans="25:26" ht="12.75">
      <c r="Y70" s="88"/>
      <c r="Z70" s="88"/>
    </row>
    <row r="71" spans="25:26" ht="12.75">
      <c r="Y71" s="88"/>
      <c r="Z71" s="88"/>
    </row>
    <row r="72" ht="12.75">
      <c r="Z72" s="88"/>
    </row>
    <row r="73" ht="12.75">
      <c r="Z73" s="88"/>
    </row>
    <row r="74" ht="12.75">
      <c r="Z74" s="88"/>
    </row>
    <row r="75" ht="12.75">
      <c r="Z75" s="88"/>
    </row>
    <row r="76" ht="12.75">
      <c r="Z76" s="88"/>
    </row>
    <row r="77" ht="12.75">
      <c r="Z77" s="88"/>
    </row>
    <row r="78" ht="12.75">
      <c r="Z78" s="88"/>
    </row>
    <row r="79" ht="12.75">
      <c r="Z79" s="88"/>
    </row>
    <row r="80" ht="12.75">
      <c r="Z80" s="88"/>
    </row>
    <row r="81" ht="12.75">
      <c r="Z81" s="88"/>
    </row>
    <row r="82" spans="25:26" ht="12.75">
      <c r="Y82" s="88"/>
      <c r="Z82" s="88"/>
    </row>
    <row r="83" spans="25:26" ht="12.75">
      <c r="Y83" s="88"/>
      <c r="Z83" s="88"/>
    </row>
    <row r="84" spans="25:26" ht="12.75">
      <c r="Y84" s="88"/>
      <c r="Z84" s="88"/>
    </row>
    <row r="85" spans="25:26" ht="12.75">
      <c r="Y85" s="88"/>
      <c r="Z85" s="88"/>
    </row>
    <row r="86" spans="25:26" ht="12.75">
      <c r="Y86" s="88"/>
      <c r="Z86" s="88"/>
    </row>
    <row r="87" spans="25:26" ht="12.75">
      <c r="Y87" s="88"/>
      <c r="Z87" s="88"/>
    </row>
    <row r="88" spans="25:26" ht="12.75">
      <c r="Y88" s="88"/>
      <c r="Z88" s="88"/>
    </row>
    <row r="89" spans="25:26" ht="12.75">
      <c r="Y89" s="88"/>
      <c r="Z89" s="88"/>
    </row>
    <row r="90" spans="25:26" ht="12.75">
      <c r="Y90" s="88"/>
      <c r="Z90" s="88"/>
    </row>
    <row r="91" spans="25:26" ht="12.75">
      <c r="Y91" s="88"/>
      <c r="Z91" s="88"/>
    </row>
    <row r="92" ht="12.75">
      <c r="Y92" s="88"/>
    </row>
    <row r="93" ht="12.75">
      <c r="Y93" s="88"/>
    </row>
    <row r="94" ht="12.75">
      <c r="Y94" s="88"/>
    </row>
    <row r="95" ht="12.75">
      <c r="Y95" s="88"/>
    </row>
    <row r="96" ht="12.75">
      <c r="Y96" s="88"/>
    </row>
    <row r="97" ht="12.75">
      <c r="Y97" s="88"/>
    </row>
    <row r="98" ht="12.75">
      <c r="Y98" s="88"/>
    </row>
    <row r="99" ht="12.75">
      <c r="Y99" s="88"/>
    </row>
    <row r="100" ht="12.75">
      <c r="Y100" s="88"/>
    </row>
    <row r="101" ht="12.75">
      <c r="Y101" s="88"/>
    </row>
    <row r="102" ht="12.75">
      <c r="Y102" s="88"/>
    </row>
    <row r="103" ht="12.75">
      <c r="Y103" s="88"/>
    </row>
    <row r="104" ht="12.75">
      <c r="Y104" s="88"/>
    </row>
    <row r="105" ht="12.75">
      <c r="Y105" s="88"/>
    </row>
    <row r="106" ht="12.75">
      <c r="Y106" s="88"/>
    </row>
    <row r="107" spans="25:26" ht="12.75">
      <c r="Y107" s="88"/>
      <c r="Z107" s="88"/>
    </row>
    <row r="108" spans="25:26" ht="12.75">
      <c r="Y108" s="88"/>
      <c r="Z108" s="88"/>
    </row>
    <row r="109" spans="25:26" ht="12.75">
      <c r="Y109" s="88"/>
      <c r="Z109" s="88"/>
    </row>
    <row r="110" spans="25:26" ht="12.75">
      <c r="Y110" s="88"/>
      <c r="Z110" s="88"/>
    </row>
    <row r="111" spans="25:26" ht="12.75">
      <c r="Y111" s="88"/>
      <c r="Z111" s="88"/>
    </row>
    <row r="112" spans="25:26" ht="12.75">
      <c r="Y112" s="88"/>
      <c r="Z112" s="88"/>
    </row>
    <row r="113" spans="25:26" ht="12.75">
      <c r="Y113" s="88"/>
      <c r="Z113" s="88"/>
    </row>
    <row r="114" spans="25:26" ht="12.75">
      <c r="Y114" s="88"/>
      <c r="Z114" s="88"/>
    </row>
    <row r="115" spans="25:26" ht="12.75">
      <c r="Y115" s="88"/>
      <c r="Z115" s="88"/>
    </row>
    <row r="116" spans="25:26" ht="12.75">
      <c r="Y116" s="88"/>
      <c r="Z116" s="88"/>
    </row>
    <row r="117" spans="25:26" ht="12.75">
      <c r="Y117" s="88"/>
      <c r="Z117" s="88"/>
    </row>
    <row r="118" spans="25:26" ht="12.75">
      <c r="Y118" s="88"/>
      <c r="Z118" s="88"/>
    </row>
    <row r="119" spans="25:26" ht="12.75">
      <c r="Y119" s="88"/>
      <c r="Z119" s="88"/>
    </row>
    <row r="120" spans="25:26" ht="12.75">
      <c r="Y120" s="88"/>
      <c r="Z120" s="88"/>
    </row>
    <row r="121" spans="25:26" ht="12.75">
      <c r="Y121" s="88"/>
      <c r="Z121" s="88"/>
    </row>
    <row r="122" spans="25:26" ht="12.75">
      <c r="Y122" s="88"/>
      <c r="Z122" s="88"/>
    </row>
    <row r="123" ht="12.75">
      <c r="Z123" s="88"/>
    </row>
    <row r="124" ht="12.75">
      <c r="Z124" s="88"/>
    </row>
    <row r="125" ht="12.75">
      <c r="Z125" s="88"/>
    </row>
    <row r="126" ht="12.75">
      <c r="Z126" s="88"/>
    </row>
    <row r="127" ht="12.75">
      <c r="Z127" s="88"/>
    </row>
    <row r="128" ht="12.75">
      <c r="Z128" s="88"/>
    </row>
    <row r="129" ht="12.75">
      <c r="Z129" s="88"/>
    </row>
    <row r="130" ht="12.75">
      <c r="Z130" s="88"/>
    </row>
    <row r="131" ht="12.75">
      <c r="Z131" s="88"/>
    </row>
    <row r="132" ht="12.75">
      <c r="Z132" s="88"/>
    </row>
    <row r="133" ht="12.75">
      <c r="Z133" s="88"/>
    </row>
    <row r="134" ht="12.75">
      <c r="Z134" s="88"/>
    </row>
    <row r="135" ht="12.75">
      <c r="Z135" s="88"/>
    </row>
    <row r="136" ht="12.75">
      <c r="Z136" s="88"/>
    </row>
    <row r="137" ht="12.75">
      <c r="Z137" s="88"/>
    </row>
    <row r="138" ht="12.75">
      <c r="Z138" s="88"/>
    </row>
    <row r="139" ht="12.75">
      <c r="Z139" s="88"/>
    </row>
    <row r="140" ht="12.75">
      <c r="Z140" s="88"/>
    </row>
    <row r="141" ht="12.75">
      <c r="Z141" s="88"/>
    </row>
    <row r="142" ht="12.75">
      <c r="Z142" s="88"/>
    </row>
    <row r="143" ht="12.75">
      <c r="Z143" s="88"/>
    </row>
    <row r="144" ht="12.75">
      <c r="Z144" s="88"/>
    </row>
    <row r="145" ht="12.75">
      <c r="Z145" s="88"/>
    </row>
    <row r="146" ht="12.75">
      <c r="Z146" s="88"/>
    </row>
    <row r="147" ht="12.75">
      <c r="Z147" s="88"/>
    </row>
    <row r="148" ht="12.75">
      <c r="Z148" s="88"/>
    </row>
    <row r="149" ht="12.75">
      <c r="Z149" s="88"/>
    </row>
    <row r="150" ht="12.75">
      <c r="Z150" s="88"/>
    </row>
    <row r="151" ht="12.75">
      <c r="Z151" s="88"/>
    </row>
    <row r="152" ht="12.75">
      <c r="Z152" s="88"/>
    </row>
    <row r="153" ht="12.75">
      <c r="Z153" s="88"/>
    </row>
    <row r="154" ht="12.75">
      <c r="Z154" s="88"/>
    </row>
    <row r="155" ht="12.75">
      <c r="Z155" s="88"/>
    </row>
    <row r="156" ht="12.75">
      <c r="Z156" s="88"/>
    </row>
    <row r="157" ht="12.75">
      <c r="Z157" s="88"/>
    </row>
    <row r="158" ht="12.75">
      <c r="Z158" s="88"/>
    </row>
    <row r="159" ht="12.75">
      <c r="Z159" s="88"/>
    </row>
    <row r="160" ht="12.75">
      <c r="Z160" s="88"/>
    </row>
    <row r="161" ht="12.75">
      <c r="Z161" s="88"/>
    </row>
    <row r="162" ht="12.75">
      <c r="Z162" s="88"/>
    </row>
    <row r="163" ht="12.75">
      <c r="Z163" s="88"/>
    </row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</sheetData>
  <sheetProtection/>
  <printOptions horizontalCentered="1"/>
  <pageMargins left="0.16" right="0.26" top="0.71" bottom="0.42" header="0.22" footer="0.16"/>
  <pageSetup horizontalDpi="600" verticalDpi="600" orientation="landscape" paperSize="9" r:id="rId1"/>
  <headerFooter alignWithMargins="0">
    <oddHeader>&amp;LELEKTROTEHNICKI FAKULTET&amp;C&amp;"Arial,Bold"ELEKTRICNE MASINE U EES
&amp;R&amp;P/&amp;N</oddHeader>
    <oddFooter>&amp;L
&amp;D&amp;R
PREDMETNI NASTAVNIK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102"/>
  <sheetViews>
    <sheetView showZeros="0" zoomScalePageLayoutView="0" workbookViewId="0" topLeftCell="A11">
      <selection activeCell="A27" sqref="A27:A102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1" bestFit="1" customWidth="1"/>
    <col min="4" max="13" width="3.7109375" style="23" customWidth="1"/>
    <col min="14" max="14" width="7.00390625" style="23" customWidth="1"/>
    <col min="15" max="15" width="7.28125" style="24" customWidth="1"/>
    <col min="16" max="16" width="10.00390625" style="5" customWidth="1"/>
    <col min="17" max="17" width="9.140625" style="83" customWidth="1"/>
    <col min="18" max="18" width="9.00390625" style="4" customWidth="1"/>
    <col min="19" max="19" width="7.421875" style="22" bestFit="1" customWidth="1"/>
    <col min="20" max="20" width="15.57421875" style="7" bestFit="1" customWidth="1"/>
    <col min="21" max="21" width="9.140625" style="81" customWidth="1"/>
    <col min="22" max="16384" width="9.140625" style="2" customWidth="1"/>
  </cols>
  <sheetData>
    <row r="1" spans="1:3" ht="15.75">
      <c r="A1" s="25" t="s">
        <v>107</v>
      </c>
      <c r="B1" s="26"/>
      <c r="C1" s="26"/>
    </row>
    <row r="2" spans="1:3" ht="4.5" customHeight="1">
      <c r="A2" s="26"/>
      <c r="B2" s="26"/>
      <c r="C2" s="26"/>
    </row>
    <row r="3" spans="1:3" ht="15">
      <c r="A3" s="27" t="s">
        <v>94</v>
      </c>
      <c r="B3" s="26"/>
      <c r="C3" s="26"/>
    </row>
    <row r="4" spans="1:3" ht="1.5" customHeight="1">
      <c r="A4" s="27"/>
      <c r="B4" s="26"/>
      <c r="C4" s="26"/>
    </row>
    <row r="5" spans="1:9" ht="15">
      <c r="A5" s="96" t="s">
        <v>27</v>
      </c>
      <c r="B5" s="96"/>
      <c r="C5" s="27" t="s">
        <v>95</v>
      </c>
      <c r="G5" s="55" t="s">
        <v>70</v>
      </c>
      <c r="I5" s="54" t="s">
        <v>71</v>
      </c>
    </row>
    <row r="6" spans="1:3" ht="3" customHeight="1">
      <c r="A6" s="26"/>
      <c r="B6" s="26"/>
      <c r="C6" s="26"/>
    </row>
    <row r="7" spans="1:17" ht="15">
      <c r="A7" s="96" t="s">
        <v>28</v>
      </c>
      <c r="B7" s="96"/>
      <c r="C7" s="27" t="s">
        <v>93</v>
      </c>
      <c r="P7" s="37" t="s">
        <v>29</v>
      </c>
      <c r="Q7" s="84">
        <v>5</v>
      </c>
    </row>
    <row r="8" spans="1:3" ht="1.5" customHeight="1" thickBot="1">
      <c r="A8" s="28"/>
      <c r="B8" s="28"/>
      <c r="C8" s="28"/>
    </row>
    <row r="9" spans="1:21" s="38" customFormat="1" ht="14.25" customHeight="1">
      <c r="A9" s="97" t="s">
        <v>30</v>
      </c>
      <c r="B9" s="90" t="s">
        <v>31</v>
      </c>
      <c r="C9" s="90" t="s">
        <v>32</v>
      </c>
      <c r="D9" s="90" t="s">
        <v>33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 t="s">
        <v>34</v>
      </c>
      <c r="S9" s="90" t="s">
        <v>35</v>
      </c>
      <c r="T9" s="93"/>
      <c r="U9" s="82"/>
    </row>
    <row r="10" spans="1:21" s="38" customFormat="1" ht="12.75">
      <c r="A10" s="98"/>
      <c r="B10" s="91"/>
      <c r="C10" s="91"/>
      <c r="D10" s="91" t="s">
        <v>72</v>
      </c>
      <c r="E10" s="91"/>
      <c r="F10" s="91"/>
      <c r="G10" s="91"/>
      <c r="H10" s="91"/>
      <c r="I10" s="91" t="s">
        <v>43</v>
      </c>
      <c r="J10" s="91"/>
      <c r="K10" s="91"/>
      <c r="L10" s="91"/>
      <c r="M10" s="91"/>
      <c r="N10" s="91" t="s">
        <v>42</v>
      </c>
      <c r="O10" s="91"/>
      <c r="P10" s="91" t="s">
        <v>99</v>
      </c>
      <c r="Q10" s="91"/>
      <c r="R10" s="91"/>
      <c r="S10" s="91"/>
      <c r="T10" s="94"/>
      <c r="U10" s="82"/>
    </row>
    <row r="11" spans="1:21" s="38" customFormat="1" ht="21" customHeight="1" thickBot="1">
      <c r="A11" s="99"/>
      <c r="B11" s="92"/>
      <c r="C11" s="92"/>
      <c r="D11" s="39" t="s">
        <v>36</v>
      </c>
      <c r="E11" s="39" t="s">
        <v>37</v>
      </c>
      <c r="F11" s="39" t="s">
        <v>38</v>
      </c>
      <c r="G11" s="39" t="s">
        <v>39</v>
      </c>
      <c r="H11" s="39" t="s">
        <v>40</v>
      </c>
      <c r="I11" s="39" t="s">
        <v>36</v>
      </c>
      <c r="J11" s="39" t="s">
        <v>37</v>
      </c>
      <c r="K11" s="39" t="s">
        <v>38</v>
      </c>
      <c r="L11" s="39" t="s">
        <v>39</v>
      </c>
      <c r="M11" s="39" t="s">
        <v>40</v>
      </c>
      <c r="N11" s="39" t="s">
        <v>36</v>
      </c>
      <c r="O11" s="39" t="s">
        <v>37</v>
      </c>
      <c r="P11" s="39" t="s">
        <v>41</v>
      </c>
      <c r="Q11" s="85" t="s">
        <v>21</v>
      </c>
      <c r="R11" s="92"/>
      <c r="S11" s="92"/>
      <c r="T11" s="95"/>
      <c r="U11" s="82"/>
    </row>
    <row r="12" spans="1:20" s="20" customFormat="1" ht="12.75">
      <c r="A12" s="30">
        <v>1</v>
      </c>
      <c r="B12" s="31" t="str">
        <f>Spisak!A2</f>
        <v>9/16</v>
      </c>
      <c r="C12" s="44" t="str">
        <f>Spisak!D2</f>
        <v>Marko Ljuljić</v>
      </c>
      <c r="D12" s="32">
        <f>Spisak!E2</f>
        <v>0</v>
      </c>
      <c r="E12" s="32">
        <f>Spisak!F2</f>
        <v>0</v>
      </c>
      <c r="F12" s="32">
        <f>Spisak!G2</f>
        <v>0</v>
      </c>
      <c r="G12" s="32">
        <f>Spisak!H2</f>
        <v>0</v>
      </c>
      <c r="H12" s="32">
        <f>Spisak!I2</f>
        <v>0</v>
      </c>
      <c r="I12" s="32"/>
      <c r="J12" s="32"/>
      <c r="K12" s="32"/>
      <c r="L12" s="32"/>
      <c r="M12" s="32"/>
      <c r="N12" s="33">
        <f>Spisak!R2</f>
        <v>26</v>
      </c>
      <c r="O12" s="33"/>
      <c r="P12" s="34">
        <f>Spisak!S2</f>
        <v>10.5</v>
      </c>
      <c r="Q12" s="35">
        <f>Spisak!U2</f>
        <v>0</v>
      </c>
      <c r="R12" s="36">
        <f>Spisak!W2</f>
        <v>36.5</v>
      </c>
      <c r="S12" s="71" t="str">
        <f>Spisak!X2</f>
        <v>F</v>
      </c>
      <c r="T12" s="72" t="str">
        <f>IF(S12=0,"-",VLOOKUP(S12,Tocjene,2,TRUE))</f>
        <v>(nedovoljan)</v>
      </c>
    </row>
    <row r="13" spans="1:21" s="20" customFormat="1" ht="12.75">
      <c r="A13" s="30">
        <v>2</v>
      </c>
      <c r="B13" s="31" t="str">
        <f>Spisak!A3</f>
        <v>39/16</v>
      </c>
      <c r="C13" s="44" t="str">
        <f>Spisak!D3</f>
        <v>Nikola Raković</v>
      </c>
      <c r="D13" s="32">
        <f>Spisak!E3</f>
        <v>0</v>
      </c>
      <c r="E13" s="32">
        <f>Spisak!F3</f>
        <v>0</v>
      </c>
      <c r="F13" s="32">
        <f>Spisak!G3</f>
        <v>0</v>
      </c>
      <c r="G13" s="32">
        <f>Spisak!H3</f>
        <v>0</v>
      </c>
      <c r="H13" s="32">
        <f>Spisak!I3</f>
        <v>0</v>
      </c>
      <c r="I13" s="32"/>
      <c r="J13" s="32"/>
      <c r="K13" s="32"/>
      <c r="L13" s="32"/>
      <c r="M13" s="32"/>
      <c r="N13" s="33">
        <f>Spisak!R3</f>
        <v>35</v>
      </c>
      <c r="O13" s="33"/>
      <c r="P13" s="34">
        <f>Spisak!S3</f>
        <v>20.5</v>
      </c>
      <c r="Q13" s="35">
        <f>Spisak!U3</f>
        <v>0</v>
      </c>
      <c r="R13" s="36">
        <f>Spisak!W3</f>
        <v>55.5</v>
      </c>
      <c r="S13" s="71" t="str">
        <f>Spisak!X3</f>
        <v>E</v>
      </c>
      <c r="T13" s="72" t="str">
        <f>IF(S13=0,"-",VLOOKUP(S13,Tocjene,2,TRUE))</f>
        <v>(dovoljan)</v>
      </c>
      <c r="U13" s="81"/>
    </row>
    <row r="14" spans="1:20" s="20" customFormat="1" ht="12.75">
      <c r="A14" s="30">
        <v>3</v>
      </c>
      <c r="B14" s="31" t="str">
        <f>Spisak!A4</f>
        <v>66/16</v>
      </c>
      <c r="C14" s="44" t="str">
        <f>Spisak!D4</f>
        <v>Danijel Zekić</v>
      </c>
      <c r="D14" s="32">
        <f>Spisak!E4</f>
        <v>0</v>
      </c>
      <c r="E14" s="32">
        <f>Spisak!F4</f>
        <v>0</v>
      </c>
      <c r="F14" s="32">
        <f>Spisak!G4</f>
        <v>0</v>
      </c>
      <c r="G14" s="32">
        <f>Spisak!H4</f>
        <v>0</v>
      </c>
      <c r="H14" s="32">
        <f>Spisak!I4</f>
        <v>0</v>
      </c>
      <c r="I14" s="32"/>
      <c r="J14" s="32"/>
      <c r="K14" s="32"/>
      <c r="L14" s="32"/>
      <c r="M14" s="32"/>
      <c r="N14" s="33">
        <f>Spisak!R4</f>
        <v>26</v>
      </c>
      <c r="O14" s="33"/>
      <c r="P14" s="34">
        <f>Spisak!S4</f>
        <v>27</v>
      </c>
      <c r="Q14" s="35">
        <f>Spisak!U4</f>
        <v>0</v>
      </c>
      <c r="R14" s="36">
        <f>Spisak!W4</f>
        <v>53</v>
      </c>
      <c r="S14" s="71" t="str">
        <f>Spisak!X4</f>
        <v>E</v>
      </c>
      <c r="T14" s="72" t="str">
        <f>IF(S14=0,"-",VLOOKUP(S14,Tocjene,2,TRUE))</f>
        <v>(dovoljan)</v>
      </c>
    </row>
    <row r="15" spans="1:20" s="20" customFormat="1" ht="12.75">
      <c r="A15" s="30">
        <v>4</v>
      </c>
      <c r="B15" s="31" t="str">
        <f>Spisak!A5</f>
        <v>76/16</v>
      </c>
      <c r="C15" s="44" t="str">
        <f>Spisak!D5</f>
        <v>Ivan Mujović</v>
      </c>
      <c r="D15" s="32">
        <f>Spisak!E5</f>
        <v>0</v>
      </c>
      <c r="E15" s="32">
        <f>Spisak!F5</f>
        <v>0</v>
      </c>
      <c r="F15" s="32">
        <f>Spisak!G5</f>
        <v>0</v>
      </c>
      <c r="G15" s="32">
        <f>Spisak!H5</f>
        <v>0</v>
      </c>
      <c r="H15" s="32">
        <f>Spisak!I5</f>
        <v>0</v>
      </c>
      <c r="I15" s="32"/>
      <c r="J15" s="32"/>
      <c r="K15" s="32"/>
      <c r="L15" s="32"/>
      <c r="M15" s="32"/>
      <c r="N15" s="33">
        <f>Spisak!R5</f>
        <v>23</v>
      </c>
      <c r="O15" s="33"/>
      <c r="P15" s="34">
        <f>Spisak!S5</f>
        <v>18</v>
      </c>
      <c r="Q15" s="35">
        <f>Spisak!U5</f>
        <v>0</v>
      </c>
      <c r="R15" s="36">
        <f>Spisak!W5</f>
        <v>41</v>
      </c>
      <c r="S15" s="71" t="str">
        <f>Spisak!X5</f>
        <v>F</v>
      </c>
      <c r="T15" s="72" t="str">
        <f>IF(S15=0,"-",VLOOKUP(S15,Tocjene,2,TRUE))</f>
        <v>(nedovoljan)</v>
      </c>
    </row>
    <row r="16" spans="1:20" s="20" customFormat="1" ht="12.75">
      <c r="A16" s="30">
        <v>5</v>
      </c>
      <c r="B16" s="31" t="str">
        <f>Spisak!A6</f>
        <v>3/15</v>
      </c>
      <c r="C16" s="44" t="str">
        <f>Spisak!D6</f>
        <v>Berin Šabazović</v>
      </c>
      <c r="D16" s="32">
        <f>Spisak!E6</f>
        <v>0</v>
      </c>
      <c r="E16" s="32">
        <f>Spisak!F6</f>
        <v>0</v>
      </c>
      <c r="F16" s="32">
        <f>Spisak!G6</f>
        <v>0</v>
      </c>
      <c r="G16" s="32">
        <f>Spisak!H6</f>
        <v>0</v>
      </c>
      <c r="H16" s="32">
        <f>Spisak!I6</f>
        <v>0</v>
      </c>
      <c r="I16" s="32"/>
      <c r="J16" s="32"/>
      <c r="K16" s="32"/>
      <c r="L16" s="32"/>
      <c r="M16" s="32"/>
      <c r="N16" s="33">
        <f>Spisak!R6</f>
        <v>41</v>
      </c>
      <c r="O16" s="33"/>
      <c r="P16" s="34">
        <f>Spisak!S6</f>
        <v>29</v>
      </c>
      <c r="Q16" s="35">
        <f>Spisak!U6</f>
        <v>0</v>
      </c>
      <c r="R16" s="36">
        <f>Spisak!W6</f>
        <v>70</v>
      </c>
      <c r="S16" s="71" t="str">
        <f>Spisak!X6</f>
        <v>C</v>
      </c>
      <c r="T16" s="72" t="str">
        <f>IF(S16=0,"-",VLOOKUP(S16,Tocjene,2,TRUE))</f>
        <v>(dobar)</v>
      </c>
    </row>
    <row r="17" spans="1:20" s="20" customFormat="1" ht="12.75">
      <c r="A17" s="30">
        <v>6</v>
      </c>
      <c r="B17" s="31" t="str">
        <f>Spisak!A7</f>
        <v>26/15</v>
      </c>
      <c r="C17" s="44" t="str">
        <f>Spisak!D7</f>
        <v>Aleksa Vujošević</v>
      </c>
      <c r="D17" s="32">
        <f>Spisak!E7</f>
        <v>0</v>
      </c>
      <c r="E17" s="32">
        <f>Spisak!F7</f>
        <v>0</v>
      </c>
      <c r="F17" s="32">
        <f>Spisak!G7</f>
        <v>0</v>
      </c>
      <c r="G17" s="32">
        <f>Spisak!H7</f>
        <v>0</v>
      </c>
      <c r="H17" s="32">
        <f>Spisak!I7</f>
        <v>0</v>
      </c>
      <c r="I17" s="32"/>
      <c r="J17" s="32"/>
      <c r="K17" s="32"/>
      <c r="L17" s="32"/>
      <c r="M17" s="32"/>
      <c r="N17" s="33">
        <f>Spisak!R7</f>
        <v>23</v>
      </c>
      <c r="O17" s="33"/>
      <c r="P17" s="34">
        <f>Spisak!S7</f>
        <v>20</v>
      </c>
      <c r="Q17" s="35">
        <f>Spisak!U7</f>
        <v>0</v>
      </c>
      <c r="R17" s="36">
        <f>Spisak!W7</f>
        <v>43</v>
      </c>
      <c r="S17" s="71" t="str">
        <f>Spisak!X7</f>
        <v>F</v>
      </c>
      <c r="T17" s="72" t="str">
        <f>IF(S17=0,"-",VLOOKUP(S17,Tocjene,2,TRUE))</f>
        <v>(nedovoljan)</v>
      </c>
    </row>
    <row r="18" spans="1:20" s="20" customFormat="1" ht="12.75">
      <c r="A18" s="30">
        <v>7</v>
      </c>
      <c r="B18" s="31" t="str">
        <f>Spisak!A8</f>
        <v>62/15</v>
      </c>
      <c r="C18" s="44" t="str">
        <f>Spisak!D8</f>
        <v>Milica Korać</v>
      </c>
      <c r="D18" s="32">
        <f>Spisak!E8</f>
        <v>0</v>
      </c>
      <c r="E18" s="32">
        <f>Spisak!F8</f>
        <v>0</v>
      </c>
      <c r="F18" s="32">
        <f>Spisak!G8</f>
        <v>0</v>
      </c>
      <c r="G18" s="32">
        <f>Spisak!H8</f>
        <v>0</v>
      </c>
      <c r="H18" s="32">
        <f>Spisak!I8</f>
        <v>0</v>
      </c>
      <c r="I18" s="32"/>
      <c r="J18" s="32"/>
      <c r="K18" s="32"/>
      <c r="L18" s="32"/>
      <c r="M18" s="32"/>
      <c r="N18" s="33">
        <f>Spisak!R8</f>
        <v>13</v>
      </c>
      <c r="O18" s="33"/>
      <c r="P18" s="34">
        <f>Spisak!S8</f>
        <v>0</v>
      </c>
      <c r="Q18" s="35">
        <f>Spisak!U8</f>
        <v>0</v>
      </c>
      <c r="R18" s="36">
        <f>Spisak!W8</f>
        <v>20</v>
      </c>
      <c r="S18" s="71" t="str">
        <f>Spisak!X8</f>
        <v>F</v>
      </c>
      <c r="T18" s="72" t="str">
        <f>IF(S18=0,"-",VLOOKUP(S18,Tocjene,2,TRUE))</f>
        <v>(nedovoljan)</v>
      </c>
    </row>
    <row r="19" spans="1:20" s="20" customFormat="1" ht="12.75">
      <c r="A19" s="30">
        <v>8</v>
      </c>
      <c r="B19" s="31" t="str">
        <f>Spisak!A9</f>
        <v>9001/15</v>
      </c>
      <c r="C19" s="44" t="str">
        <f>Spisak!D9</f>
        <v>Vasilije Raičević</v>
      </c>
      <c r="D19" s="32">
        <f>Spisak!E9</f>
        <v>0</v>
      </c>
      <c r="E19" s="32">
        <f>Spisak!F9</f>
        <v>0</v>
      </c>
      <c r="F19" s="32">
        <f>Spisak!G9</f>
        <v>0</v>
      </c>
      <c r="G19" s="32">
        <f>Spisak!H9</f>
        <v>0</v>
      </c>
      <c r="H19" s="32">
        <f>Spisak!I9</f>
        <v>0</v>
      </c>
      <c r="I19" s="32"/>
      <c r="J19" s="32"/>
      <c r="K19" s="32"/>
      <c r="L19" s="32"/>
      <c r="M19" s="32"/>
      <c r="N19" s="33">
        <f>Spisak!R9</f>
        <v>22</v>
      </c>
      <c r="O19" s="33"/>
      <c r="P19" s="34">
        <f>Spisak!S9</f>
        <v>0</v>
      </c>
      <c r="Q19" s="35">
        <f>Spisak!U9</f>
        <v>0</v>
      </c>
      <c r="R19" s="36">
        <f>Spisak!W9</f>
        <v>22</v>
      </c>
      <c r="S19" s="71" t="str">
        <f>Spisak!X9</f>
        <v>F</v>
      </c>
      <c r="T19" s="72" t="str">
        <f>IF(S19=0,"-",VLOOKUP(S19,Tocjene,2,TRUE))</f>
        <v>(nedovoljan)</v>
      </c>
    </row>
    <row r="20" spans="1:20" s="20" customFormat="1" ht="12.75">
      <c r="A20" s="30">
        <v>9</v>
      </c>
      <c r="B20" s="31" t="str">
        <f>Spisak!A10</f>
        <v>82/14</v>
      </c>
      <c r="C20" s="44" t="str">
        <f>Spisak!D10</f>
        <v>Bojana Kršikapa</v>
      </c>
      <c r="D20" s="32">
        <f>Spisak!E10</f>
        <v>0</v>
      </c>
      <c r="E20" s="32">
        <f>Spisak!F10</f>
        <v>0</v>
      </c>
      <c r="F20" s="32">
        <f>Spisak!G10</f>
        <v>0</v>
      </c>
      <c r="G20" s="32">
        <f>Spisak!H10</f>
        <v>0</v>
      </c>
      <c r="H20" s="32">
        <f>Spisak!I10</f>
        <v>0</v>
      </c>
      <c r="I20" s="32"/>
      <c r="J20" s="32"/>
      <c r="K20" s="32"/>
      <c r="L20" s="32"/>
      <c r="M20" s="32"/>
      <c r="N20" s="33">
        <f>Spisak!R10</f>
        <v>26</v>
      </c>
      <c r="O20" s="33"/>
      <c r="P20" s="34">
        <f>Spisak!S10</f>
        <v>31</v>
      </c>
      <c r="Q20" s="35">
        <f>Spisak!U10</f>
        <v>0</v>
      </c>
      <c r="R20" s="36">
        <f>Spisak!W10</f>
        <v>57</v>
      </c>
      <c r="S20" s="71" t="str">
        <f>Spisak!X10</f>
        <v>E</v>
      </c>
      <c r="T20" s="72" t="str">
        <f>IF(S20=0,"-",VLOOKUP(S20,Tocjene,2,TRUE))</f>
        <v>(dovoljan)</v>
      </c>
    </row>
    <row r="21" spans="1:20" s="20" customFormat="1" ht="12.75">
      <c r="A21" s="30">
        <v>10</v>
      </c>
      <c r="B21" s="31" t="str">
        <f>Spisak!A11</f>
        <v>82/13</v>
      </c>
      <c r="C21" s="44" t="str">
        <f>Spisak!D11</f>
        <v>Ivana Kandić</v>
      </c>
      <c r="D21" s="32">
        <f>Spisak!E11</f>
        <v>0</v>
      </c>
      <c r="E21" s="32">
        <f>Spisak!F11</f>
        <v>0</v>
      </c>
      <c r="F21" s="32">
        <f>Spisak!G11</f>
        <v>0</v>
      </c>
      <c r="G21" s="32">
        <f>Spisak!H11</f>
        <v>0</v>
      </c>
      <c r="H21" s="32">
        <f>Spisak!I11</f>
        <v>0</v>
      </c>
      <c r="I21" s="32"/>
      <c r="J21" s="32"/>
      <c r="K21" s="32"/>
      <c r="L21" s="32"/>
      <c r="M21" s="32"/>
      <c r="N21" s="33">
        <f>Spisak!R11</f>
        <v>20</v>
      </c>
      <c r="O21" s="33"/>
      <c r="P21" s="34">
        <f>Spisak!S11</f>
        <v>22.5</v>
      </c>
      <c r="Q21" s="35">
        <f>Spisak!U11</f>
        <v>0</v>
      </c>
      <c r="R21" s="36">
        <f>Spisak!W11</f>
        <v>42.5</v>
      </c>
      <c r="S21" s="71" t="str">
        <f>Spisak!X11</f>
        <v>F</v>
      </c>
      <c r="T21" s="72" t="str">
        <f>IF(S21=0,"-",VLOOKUP(S21,Tocjene,2,TRUE))</f>
        <v>(nedovoljan)</v>
      </c>
    </row>
    <row r="22" spans="1:21" s="20" customFormat="1" ht="12.75">
      <c r="A22" s="30">
        <v>11</v>
      </c>
      <c r="B22" s="31" t="str">
        <f>Spisak!A12</f>
        <v>4/11</v>
      </c>
      <c r="C22" s="44" t="str">
        <f>Spisak!D12</f>
        <v>Emir Kuloglija</v>
      </c>
      <c r="D22" s="32">
        <f>Spisak!E12</f>
        <v>0</v>
      </c>
      <c r="E22" s="32">
        <f>Spisak!F12</f>
        <v>0</v>
      </c>
      <c r="F22" s="32">
        <f>Spisak!G12</f>
        <v>0</v>
      </c>
      <c r="G22" s="32">
        <f>Spisak!H12</f>
        <v>0</v>
      </c>
      <c r="H22" s="32">
        <f>Spisak!I12</f>
        <v>0</v>
      </c>
      <c r="I22" s="32"/>
      <c r="J22" s="32"/>
      <c r="K22" s="32"/>
      <c r="L22" s="32"/>
      <c r="M22" s="32"/>
      <c r="N22" s="33">
        <f>Spisak!R12</f>
        <v>31</v>
      </c>
      <c r="O22" s="33"/>
      <c r="P22" s="34">
        <f>Spisak!S12</f>
        <v>20</v>
      </c>
      <c r="Q22" s="35">
        <f>Spisak!U12</f>
        <v>0</v>
      </c>
      <c r="R22" s="36">
        <f>Spisak!W12</f>
        <v>51</v>
      </c>
      <c r="S22" s="71" t="str">
        <f>Spisak!X12</f>
        <v>E</v>
      </c>
      <c r="T22" s="72" t="str">
        <f>IF(S22=0,"-",VLOOKUP(S22,Tocjene,2,TRUE))</f>
        <v>(dovoljan)</v>
      </c>
      <c r="U22" s="81"/>
    </row>
    <row r="23" spans="1:20" s="20" customFormat="1" ht="12.75">
      <c r="A23" s="30">
        <v>12</v>
      </c>
      <c r="B23" s="31" t="str">
        <f>Spisak!A13</f>
        <v>25/11</v>
      </c>
      <c r="C23" s="44" t="str">
        <f>Spisak!D13</f>
        <v>Braim Alibašić</v>
      </c>
      <c r="D23" s="32">
        <f>Spisak!E13</f>
        <v>0</v>
      </c>
      <c r="E23" s="32">
        <f>Spisak!F13</f>
        <v>0</v>
      </c>
      <c r="F23" s="32">
        <f>Spisak!G13</f>
        <v>0</v>
      </c>
      <c r="G23" s="32">
        <f>Spisak!H13</f>
        <v>0</v>
      </c>
      <c r="H23" s="32">
        <f>Spisak!I13</f>
        <v>0</v>
      </c>
      <c r="I23" s="32"/>
      <c r="J23" s="32"/>
      <c r="K23" s="32"/>
      <c r="L23" s="32"/>
      <c r="M23" s="32"/>
      <c r="N23" s="33">
        <f>Spisak!R13</f>
        <v>24</v>
      </c>
      <c r="O23" s="33"/>
      <c r="P23" s="34">
        <f>Spisak!S13</f>
        <v>1</v>
      </c>
      <c r="Q23" s="35">
        <f>Spisak!U13</f>
        <v>0</v>
      </c>
      <c r="R23" s="36">
        <f>Spisak!W13</f>
        <v>25</v>
      </c>
      <c r="S23" s="71" t="str">
        <f>Spisak!X13</f>
        <v>F</v>
      </c>
      <c r="T23" s="72" t="str">
        <f>IF(S23=0,"-",VLOOKUP(S23,Tocjene,2,TRUE))</f>
        <v>(nedovoljan)</v>
      </c>
    </row>
    <row r="24" spans="1:20" s="20" customFormat="1" ht="12.75">
      <c r="A24" s="30">
        <v>13</v>
      </c>
      <c r="B24" s="31" t="str">
        <f>Spisak!A14</f>
        <v>83/11</v>
      </c>
      <c r="C24" s="44" t="str">
        <f>Spisak!D14</f>
        <v>Vuk Đurović</v>
      </c>
      <c r="D24" s="32">
        <f>Spisak!E14</f>
        <v>0</v>
      </c>
      <c r="E24" s="32">
        <f>Spisak!F14</f>
        <v>0</v>
      </c>
      <c r="F24" s="32">
        <f>Spisak!G14</f>
        <v>0</v>
      </c>
      <c r="G24" s="32">
        <f>Spisak!H14</f>
        <v>0</v>
      </c>
      <c r="H24" s="32">
        <f>Spisak!I14</f>
        <v>0</v>
      </c>
      <c r="I24" s="32"/>
      <c r="J24" s="32"/>
      <c r="K24" s="32"/>
      <c r="L24" s="32"/>
      <c r="M24" s="32"/>
      <c r="N24" s="33">
        <f>Spisak!R14</f>
        <v>34</v>
      </c>
      <c r="O24" s="33"/>
      <c r="P24" s="34">
        <f>Spisak!S14</f>
        <v>38</v>
      </c>
      <c r="Q24" s="35">
        <f>Spisak!U14</f>
        <v>0</v>
      </c>
      <c r="R24" s="36">
        <f>Spisak!W14</f>
        <v>72</v>
      </c>
      <c r="S24" s="71" t="str">
        <f>Spisak!X14</f>
        <v>C</v>
      </c>
      <c r="T24" s="72" t="str">
        <f>IF(S24=0,"-",VLOOKUP(S24,Tocjene,2,TRUE))</f>
        <v>(dobar)</v>
      </c>
    </row>
    <row r="25" spans="1:20" s="20" customFormat="1" ht="12.75">
      <c r="A25" s="30">
        <v>14</v>
      </c>
      <c r="B25" s="31" t="str">
        <f>Spisak!A15</f>
        <v>42/09</v>
      </c>
      <c r="C25" s="44" t="str">
        <f>Spisak!D15</f>
        <v>Mihailo Vukašević</v>
      </c>
      <c r="D25" s="32">
        <f>Spisak!E15</f>
        <v>0</v>
      </c>
      <c r="E25" s="32">
        <f>Spisak!F15</f>
        <v>0</v>
      </c>
      <c r="F25" s="32">
        <f>Spisak!G15</f>
        <v>0</v>
      </c>
      <c r="G25" s="32">
        <f>Spisak!H15</f>
        <v>0</v>
      </c>
      <c r="H25" s="32">
        <f>Spisak!I15</f>
        <v>0</v>
      </c>
      <c r="I25" s="32"/>
      <c r="J25" s="32"/>
      <c r="K25" s="32"/>
      <c r="L25" s="32"/>
      <c r="M25" s="32"/>
      <c r="N25" s="33">
        <f>Spisak!R15</f>
        <v>23</v>
      </c>
      <c r="O25" s="33"/>
      <c r="P25" s="34">
        <f>Spisak!S15</f>
        <v>37</v>
      </c>
      <c r="Q25" s="35">
        <f>Spisak!U15</f>
        <v>0</v>
      </c>
      <c r="R25" s="36">
        <f>Spisak!W15</f>
        <v>60</v>
      </c>
      <c r="S25" s="71" t="str">
        <f>Spisak!X15</f>
        <v>D</v>
      </c>
      <c r="T25" s="72" t="str">
        <f>IF(S25=0,"-",VLOOKUP(S25,Tocjene,2,TRUE))</f>
        <v>(zadovoljava)</v>
      </c>
    </row>
    <row r="26" spans="1:20" s="20" customFormat="1" ht="12.75">
      <c r="A26" s="30">
        <v>15</v>
      </c>
      <c r="B26" s="31" t="str">
        <f>Spisak!A16</f>
        <v>9050/09</v>
      </c>
      <c r="C26" s="44" t="str">
        <f>Spisak!D16</f>
        <v>Denis Šahman</v>
      </c>
      <c r="D26" s="32">
        <f>Spisak!E16</f>
        <v>0</v>
      </c>
      <c r="E26" s="32">
        <f>Spisak!F16</f>
        <v>0</v>
      </c>
      <c r="F26" s="32">
        <f>Spisak!G16</f>
        <v>0</v>
      </c>
      <c r="G26" s="32">
        <f>Spisak!H16</f>
        <v>0</v>
      </c>
      <c r="H26" s="32">
        <f>Spisak!I16</f>
        <v>0</v>
      </c>
      <c r="I26" s="32"/>
      <c r="J26" s="32"/>
      <c r="K26" s="32"/>
      <c r="L26" s="32"/>
      <c r="M26" s="32"/>
      <c r="N26" s="33">
        <f>Spisak!R16</f>
        <v>10</v>
      </c>
      <c r="O26" s="33"/>
      <c r="P26" s="34">
        <f>Spisak!S16</f>
        <v>10</v>
      </c>
      <c r="Q26" s="35">
        <f>Spisak!U16</f>
        <v>0</v>
      </c>
      <c r="R26" s="36">
        <f>Spisak!W16</f>
        <v>10</v>
      </c>
      <c r="S26" s="71" t="str">
        <f>Spisak!X16</f>
        <v>F</v>
      </c>
      <c r="T26" s="72" t="str">
        <f>IF(S26=0,"-",VLOOKUP(S26,Tocjene,2,TRUE))</f>
        <v>(nedovoljan)</v>
      </c>
    </row>
    <row r="27" spans="1:19" s="20" customFormat="1" ht="12.75">
      <c r="A27" s="3"/>
      <c r="B27" s="2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5"/>
      <c r="P27" s="83"/>
      <c r="Q27" s="4"/>
      <c r="R27" s="22"/>
      <c r="S27" s="7"/>
    </row>
    <row r="28" spans="1:19" s="20" customFormat="1" ht="12.75">
      <c r="A28" s="3"/>
      <c r="B28" s="2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5"/>
      <c r="P28" s="83"/>
      <c r="Q28" s="2"/>
      <c r="R28" s="2"/>
      <c r="S28" s="2"/>
    </row>
    <row r="29" spans="1:19" s="20" customFormat="1" ht="12.75">
      <c r="A29" s="3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5"/>
      <c r="P29" s="83"/>
      <c r="Q29" s="2"/>
      <c r="R29" s="2"/>
      <c r="S29" s="2"/>
    </row>
    <row r="30" spans="1:19" s="20" customFormat="1" ht="12.75">
      <c r="A30" s="3"/>
      <c r="B30" s="2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5"/>
      <c r="P30" s="83"/>
      <c r="Q30" s="5"/>
      <c r="R30" s="7" t="s">
        <v>46</v>
      </c>
      <c r="S30" s="22"/>
    </row>
    <row r="31" spans="1:19" s="20" customFormat="1" ht="12.75">
      <c r="A31" s="3"/>
      <c r="B31" s="21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5"/>
      <c r="P31" s="83"/>
      <c r="Q31" s="5"/>
      <c r="R31" s="7" t="s">
        <v>100</v>
      </c>
      <c r="S31" s="22"/>
    </row>
    <row r="32" spans="1:19" s="20" customFormat="1" ht="12.75">
      <c r="A32" s="3"/>
      <c r="B32" s="2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5"/>
      <c r="P32" s="83"/>
      <c r="Q32" s="4"/>
      <c r="R32" s="22"/>
      <c r="S32" s="7"/>
    </row>
    <row r="33" spans="1:19" s="20" customFormat="1" ht="12.75">
      <c r="A33" s="3"/>
      <c r="B33" s="21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5"/>
      <c r="P33" s="83"/>
      <c r="Q33" s="4"/>
      <c r="R33" s="22"/>
      <c r="S33" s="7"/>
    </row>
    <row r="34" spans="1:19" s="20" customFormat="1" ht="12.75">
      <c r="A34" s="3"/>
      <c r="B34" s="21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5"/>
      <c r="P34" s="83"/>
      <c r="Q34" s="4"/>
      <c r="R34" s="22"/>
      <c r="S34" s="7"/>
    </row>
    <row r="35" spans="1:19" s="20" customFormat="1" ht="12.75">
      <c r="A35" s="3"/>
      <c r="B35" s="21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5"/>
      <c r="P35" s="83"/>
      <c r="Q35" s="4"/>
      <c r="R35" s="22"/>
      <c r="S35" s="7"/>
    </row>
    <row r="36" spans="1:19" s="20" customFormat="1" ht="12.75">
      <c r="A36" s="3"/>
      <c r="B36" s="21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5"/>
      <c r="P36" s="83"/>
      <c r="Q36" s="4"/>
      <c r="R36" s="22"/>
      <c r="S36" s="7"/>
    </row>
    <row r="37" spans="1:19" s="20" customFormat="1" ht="12.75">
      <c r="A37" s="3"/>
      <c r="B37" s="21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5"/>
      <c r="P37" s="83"/>
      <c r="Q37" s="4"/>
      <c r="R37" s="22"/>
      <c r="S37" s="7"/>
    </row>
    <row r="38" spans="1:19" s="20" customFormat="1" ht="12.75">
      <c r="A38" s="3"/>
      <c r="B38" s="21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5"/>
      <c r="P38" s="83"/>
      <c r="Q38" s="4"/>
      <c r="R38" s="22"/>
      <c r="S38" s="7"/>
    </row>
    <row r="39" spans="1:19" s="20" customFormat="1" ht="12.75">
      <c r="A39" s="3"/>
      <c r="B39" s="2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5"/>
      <c r="P39" s="83"/>
      <c r="Q39" s="4"/>
      <c r="R39" s="22"/>
      <c r="S39" s="7"/>
    </row>
    <row r="40" spans="1:19" s="20" customFormat="1" ht="12.75">
      <c r="A40" s="3"/>
      <c r="B40" s="21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5"/>
      <c r="P40" s="83"/>
      <c r="Q40" s="4"/>
      <c r="R40" s="22"/>
      <c r="S40" s="7"/>
    </row>
    <row r="41" spans="1:19" s="20" customFormat="1" ht="12.75">
      <c r="A41" s="3"/>
      <c r="B41" s="2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5"/>
      <c r="P41" s="83"/>
      <c r="Q41" s="4"/>
      <c r="R41" s="22"/>
      <c r="S41" s="7"/>
    </row>
    <row r="42" spans="1:19" s="20" customFormat="1" ht="12.75">
      <c r="A42" s="3"/>
      <c r="B42" s="21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5"/>
      <c r="P42" s="83"/>
      <c r="Q42" s="4"/>
      <c r="R42" s="22"/>
      <c r="S42" s="7"/>
    </row>
    <row r="43" spans="1:19" s="20" customFormat="1" ht="12.75">
      <c r="A43" s="3"/>
      <c r="B43" s="2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5"/>
      <c r="P43" s="83"/>
      <c r="Q43" s="4"/>
      <c r="R43" s="22"/>
      <c r="S43" s="7"/>
    </row>
    <row r="44" spans="1:19" s="20" customFormat="1" ht="12.75">
      <c r="A44" s="3"/>
      <c r="B44" s="21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5"/>
      <c r="P44" s="83"/>
      <c r="Q44" s="4"/>
      <c r="R44" s="22"/>
      <c r="S44" s="7"/>
    </row>
    <row r="45" spans="1:19" s="20" customFormat="1" ht="12.75">
      <c r="A45" s="3"/>
      <c r="B45" s="21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5"/>
      <c r="P45" s="83"/>
      <c r="Q45" s="4"/>
      <c r="R45" s="22"/>
      <c r="S45" s="7"/>
    </row>
    <row r="46" spans="1:19" s="20" customFormat="1" ht="12.75">
      <c r="A46" s="3"/>
      <c r="B46" s="2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5"/>
      <c r="P46" s="83"/>
      <c r="Q46" s="4"/>
      <c r="R46" s="22"/>
      <c r="S46" s="7"/>
    </row>
    <row r="47" spans="1:21" ht="12.75">
      <c r="A47" s="3"/>
      <c r="B47" s="21"/>
      <c r="C47" s="23"/>
      <c r="N47" s="24"/>
      <c r="O47" s="5"/>
      <c r="P47" s="83"/>
      <c r="Q47" s="4"/>
      <c r="R47" s="22"/>
      <c r="S47" s="7"/>
      <c r="T47" s="81"/>
      <c r="U47" s="2"/>
    </row>
    <row r="48" spans="1:21" ht="12.75">
      <c r="A48" s="3"/>
      <c r="B48" s="21"/>
      <c r="C48" s="23"/>
      <c r="N48" s="24"/>
      <c r="O48" s="5"/>
      <c r="P48" s="83"/>
      <c r="Q48" s="4"/>
      <c r="R48" s="22"/>
      <c r="S48" s="7"/>
      <c r="T48" s="81"/>
      <c r="U48" s="2"/>
    </row>
    <row r="49" spans="1:21" ht="12.75">
      <c r="A49" s="3"/>
      <c r="B49" s="21"/>
      <c r="C49" s="23"/>
      <c r="N49" s="24"/>
      <c r="O49" s="5"/>
      <c r="P49" s="83"/>
      <c r="Q49" s="4"/>
      <c r="R49" s="22"/>
      <c r="S49" s="7"/>
      <c r="T49" s="81"/>
      <c r="U49" s="2"/>
    </row>
    <row r="50" spans="1:21" ht="12.75">
      <c r="A50" s="3"/>
      <c r="B50" s="21"/>
      <c r="C50" s="23"/>
      <c r="N50" s="24"/>
      <c r="O50" s="5"/>
      <c r="P50" s="83"/>
      <c r="Q50" s="4"/>
      <c r="R50" s="22"/>
      <c r="S50" s="7"/>
      <c r="T50" s="81"/>
      <c r="U50" s="2"/>
    </row>
    <row r="51" spans="1:21" ht="12.75">
      <c r="A51" s="3"/>
      <c r="B51" s="21"/>
      <c r="C51" s="23"/>
      <c r="N51" s="24"/>
      <c r="O51" s="5"/>
      <c r="P51" s="83"/>
      <c r="Q51" s="4"/>
      <c r="R51" s="22"/>
      <c r="S51" s="7"/>
      <c r="T51" s="81"/>
      <c r="U51" s="2"/>
    </row>
    <row r="52" spans="1:21" ht="12.75">
      <c r="A52" s="3"/>
      <c r="B52" s="21"/>
      <c r="C52" s="23"/>
      <c r="N52" s="24"/>
      <c r="O52" s="5"/>
      <c r="P52" s="83"/>
      <c r="Q52" s="4"/>
      <c r="R52" s="22"/>
      <c r="S52" s="7"/>
      <c r="T52" s="81"/>
      <c r="U52" s="2"/>
    </row>
    <row r="53" spans="1:21" ht="12.75">
      <c r="A53" s="3"/>
      <c r="B53" s="21"/>
      <c r="C53" s="23"/>
      <c r="N53" s="24"/>
      <c r="O53" s="5"/>
      <c r="P53" s="83"/>
      <c r="Q53" s="4"/>
      <c r="R53" s="22"/>
      <c r="S53" s="7"/>
      <c r="T53" s="81"/>
      <c r="U53" s="2"/>
    </row>
    <row r="54" spans="1:21" ht="12.75">
      <c r="A54" s="3"/>
      <c r="B54" s="21"/>
      <c r="C54" s="23"/>
      <c r="N54" s="24"/>
      <c r="O54" s="5"/>
      <c r="P54" s="83"/>
      <c r="Q54" s="4"/>
      <c r="R54" s="22"/>
      <c r="S54" s="7"/>
      <c r="T54" s="81"/>
      <c r="U54" s="2"/>
    </row>
    <row r="55" spans="1:21" ht="12.75">
      <c r="A55" s="3"/>
      <c r="B55" s="21"/>
      <c r="C55" s="23"/>
      <c r="N55" s="24"/>
      <c r="O55" s="5"/>
      <c r="P55" s="83"/>
      <c r="Q55" s="4"/>
      <c r="R55" s="22"/>
      <c r="S55" s="7"/>
      <c r="T55" s="81"/>
      <c r="U55" s="2"/>
    </row>
    <row r="56" spans="1:21" ht="12.75">
      <c r="A56" s="3"/>
      <c r="B56" s="21"/>
      <c r="C56" s="23"/>
      <c r="N56" s="24"/>
      <c r="O56" s="5"/>
      <c r="P56" s="83"/>
      <c r="Q56" s="4"/>
      <c r="R56" s="22"/>
      <c r="S56" s="7"/>
      <c r="T56" s="81"/>
      <c r="U56" s="2"/>
    </row>
    <row r="57" spans="1:21" ht="12.75">
      <c r="A57" s="3"/>
      <c r="B57" s="21"/>
      <c r="C57" s="23"/>
      <c r="N57" s="24"/>
      <c r="O57" s="5"/>
      <c r="P57" s="83"/>
      <c r="Q57" s="4"/>
      <c r="R57" s="22"/>
      <c r="S57" s="7"/>
      <c r="T57" s="81"/>
      <c r="U57" s="2"/>
    </row>
    <row r="58" spans="1:21" ht="12.75">
      <c r="A58" s="3"/>
      <c r="B58" s="21"/>
      <c r="C58" s="23"/>
      <c r="N58" s="24"/>
      <c r="O58" s="5"/>
      <c r="P58" s="83"/>
      <c r="Q58" s="4"/>
      <c r="R58" s="22"/>
      <c r="S58" s="7"/>
      <c r="T58" s="81"/>
      <c r="U58" s="2"/>
    </row>
    <row r="59" spans="1:21" ht="12.75">
      <c r="A59" s="3"/>
      <c r="B59" s="21"/>
      <c r="C59" s="23"/>
      <c r="N59" s="24"/>
      <c r="O59" s="5"/>
      <c r="P59" s="83"/>
      <c r="Q59" s="4"/>
      <c r="R59" s="22"/>
      <c r="S59" s="7"/>
      <c r="T59" s="81"/>
      <c r="U59" s="2"/>
    </row>
    <row r="60" spans="1:21" ht="12.75">
      <c r="A60" s="3"/>
      <c r="B60" s="21"/>
      <c r="C60" s="23"/>
      <c r="N60" s="24"/>
      <c r="O60" s="5"/>
      <c r="P60" s="83"/>
      <c r="Q60" s="4"/>
      <c r="R60" s="22"/>
      <c r="S60" s="7"/>
      <c r="T60" s="81"/>
      <c r="U60" s="2"/>
    </row>
    <row r="61" spans="1:21" ht="12.75">
      <c r="A61" s="3"/>
      <c r="B61" s="21"/>
      <c r="C61" s="23"/>
      <c r="N61" s="24"/>
      <c r="O61" s="5"/>
      <c r="P61" s="83"/>
      <c r="Q61" s="4"/>
      <c r="R61" s="22"/>
      <c r="S61" s="7"/>
      <c r="T61" s="81"/>
      <c r="U61" s="2"/>
    </row>
    <row r="62" spans="1:21" ht="12.75">
      <c r="A62" s="3"/>
      <c r="B62" s="21"/>
      <c r="C62" s="23"/>
      <c r="N62" s="24"/>
      <c r="O62" s="5"/>
      <c r="P62" s="83"/>
      <c r="Q62" s="4"/>
      <c r="R62" s="22"/>
      <c r="S62" s="7"/>
      <c r="T62" s="81"/>
      <c r="U62" s="2"/>
    </row>
    <row r="63" spans="1:21" ht="12.75">
      <c r="A63" s="3"/>
      <c r="B63" s="21"/>
      <c r="C63" s="23"/>
      <c r="N63" s="24"/>
      <c r="O63" s="5"/>
      <c r="P63" s="83"/>
      <c r="Q63" s="4"/>
      <c r="R63" s="22"/>
      <c r="S63" s="7"/>
      <c r="T63" s="81"/>
      <c r="U63" s="2"/>
    </row>
    <row r="64" spans="1:21" ht="12.75">
      <c r="A64" s="3"/>
      <c r="B64" s="21"/>
      <c r="C64" s="23"/>
      <c r="N64" s="24"/>
      <c r="O64" s="5"/>
      <c r="P64" s="83"/>
      <c r="Q64" s="4"/>
      <c r="R64" s="22"/>
      <c r="S64" s="7"/>
      <c r="T64" s="81"/>
      <c r="U64" s="2"/>
    </row>
    <row r="65" spans="1:21" ht="12.75">
      <c r="A65" s="3"/>
      <c r="B65" s="21"/>
      <c r="C65" s="23"/>
      <c r="N65" s="24"/>
      <c r="O65" s="5"/>
      <c r="P65" s="83"/>
      <c r="Q65" s="4"/>
      <c r="R65" s="22"/>
      <c r="S65" s="7"/>
      <c r="T65" s="81"/>
      <c r="U65" s="2"/>
    </row>
    <row r="66" spans="1:21" ht="12.75">
      <c r="A66" s="3"/>
      <c r="B66" s="21"/>
      <c r="C66" s="23"/>
      <c r="N66" s="24"/>
      <c r="O66" s="5"/>
      <c r="P66" s="83"/>
      <c r="Q66" s="4"/>
      <c r="R66" s="22"/>
      <c r="S66" s="7"/>
      <c r="T66" s="81"/>
      <c r="U66" s="2"/>
    </row>
    <row r="67" spans="1:21" ht="12.75">
      <c r="A67" s="3"/>
      <c r="B67" s="21"/>
      <c r="C67" s="23"/>
      <c r="N67" s="24"/>
      <c r="O67" s="5"/>
      <c r="P67" s="83"/>
      <c r="Q67" s="4"/>
      <c r="R67" s="22"/>
      <c r="S67" s="7"/>
      <c r="T67" s="81"/>
      <c r="U67" s="2"/>
    </row>
    <row r="68" spans="1:21" ht="12.75">
      <c r="A68" s="3"/>
      <c r="B68" s="21"/>
      <c r="C68" s="23"/>
      <c r="N68" s="24"/>
      <c r="O68" s="5"/>
      <c r="P68" s="83"/>
      <c r="Q68" s="4"/>
      <c r="R68" s="22"/>
      <c r="S68" s="7"/>
      <c r="T68" s="81"/>
      <c r="U68" s="2"/>
    </row>
    <row r="69" spans="1:21" ht="12.75">
      <c r="A69" s="3"/>
      <c r="B69" s="21"/>
      <c r="C69" s="23"/>
      <c r="N69" s="24"/>
      <c r="O69" s="5"/>
      <c r="P69" s="83"/>
      <c r="Q69" s="4"/>
      <c r="R69" s="22"/>
      <c r="S69" s="7"/>
      <c r="T69" s="81"/>
      <c r="U69" s="2"/>
    </row>
    <row r="70" spans="1:21" ht="12.75">
      <c r="A70" s="3"/>
      <c r="B70" s="21"/>
      <c r="C70" s="23"/>
      <c r="N70" s="24"/>
      <c r="O70" s="5"/>
      <c r="P70" s="83"/>
      <c r="Q70" s="4"/>
      <c r="R70" s="22"/>
      <c r="S70" s="7"/>
      <c r="T70" s="81"/>
      <c r="U70" s="2"/>
    </row>
    <row r="71" spans="1:21" ht="12.75">
      <c r="A71" s="3"/>
      <c r="B71" s="21"/>
      <c r="C71" s="23"/>
      <c r="N71" s="24"/>
      <c r="O71" s="5"/>
      <c r="P71" s="83"/>
      <c r="Q71" s="4"/>
      <c r="R71" s="22"/>
      <c r="S71" s="7"/>
      <c r="T71" s="81"/>
      <c r="U71" s="2"/>
    </row>
    <row r="72" spans="1:21" ht="12.75">
      <c r="A72" s="3"/>
      <c r="B72" s="21"/>
      <c r="C72" s="23"/>
      <c r="N72" s="24"/>
      <c r="O72" s="5"/>
      <c r="P72" s="83"/>
      <c r="Q72" s="4"/>
      <c r="R72" s="22"/>
      <c r="S72" s="7"/>
      <c r="T72" s="81"/>
      <c r="U72" s="2"/>
    </row>
    <row r="73" spans="1:21" ht="12.75">
      <c r="A73" s="3"/>
      <c r="B73" s="21"/>
      <c r="C73" s="23"/>
      <c r="N73" s="24"/>
      <c r="O73" s="5"/>
      <c r="P73" s="83"/>
      <c r="Q73" s="4"/>
      <c r="R73" s="22"/>
      <c r="S73" s="7"/>
      <c r="T73" s="81"/>
      <c r="U73" s="2"/>
    </row>
    <row r="74" spans="1:21" ht="12.75">
      <c r="A74" s="3"/>
      <c r="B74" s="21"/>
      <c r="C74" s="23"/>
      <c r="N74" s="24"/>
      <c r="O74" s="5"/>
      <c r="P74" s="83"/>
      <c r="Q74" s="4"/>
      <c r="R74" s="22"/>
      <c r="S74" s="7"/>
      <c r="T74" s="81"/>
      <c r="U74" s="2"/>
    </row>
    <row r="75" spans="1:21" ht="12.75">
      <c r="A75" s="3"/>
      <c r="B75" s="21"/>
      <c r="C75" s="23"/>
      <c r="N75" s="24"/>
      <c r="O75" s="5"/>
      <c r="P75" s="83"/>
      <c r="Q75" s="4"/>
      <c r="R75" s="22"/>
      <c r="S75" s="7"/>
      <c r="T75" s="81"/>
      <c r="U75" s="2"/>
    </row>
    <row r="76" spans="1:21" ht="12.75">
      <c r="A76" s="3"/>
      <c r="B76" s="21"/>
      <c r="C76" s="23"/>
      <c r="N76" s="24"/>
      <c r="O76" s="5"/>
      <c r="P76" s="83"/>
      <c r="Q76" s="4"/>
      <c r="R76" s="22"/>
      <c r="S76" s="7"/>
      <c r="T76" s="81"/>
      <c r="U76" s="2"/>
    </row>
    <row r="77" spans="1:21" ht="12.75">
      <c r="A77" s="3"/>
      <c r="B77" s="21"/>
      <c r="C77" s="23"/>
      <c r="N77" s="24"/>
      <c r="O77" s="5"/>
      <c r="P77" s="83"/>
      <c r="Q77" s="4"/>
      <c r="R77" s="22"/>
      <c r="S77" s="7"/>
      <c r="T77" s="81"/>
      <c r="U77" s="2"/>
    </row>
    <row r="78" spans="1:21" ht="12.75">
      <c r="A78" s="3"/>
      <c r="B78" s="21"/>
      <c r="C78" s="23"/>
      <c r="N78" s="24"/>
      <c r="O78" s="5"/>
      <c r="P78" s="83"/>
      <c r="Q78" s="4"/>
      <c r="R78" s="22"/>
      <c r="S78" s="7"/>
      <c r="T78" s="81"/>
      <c r="U78" s="2"/>
    </row>
    <row r="79" spans="1:21" ht="12.75">
      <c r="A79" s="3"/>
      <c r="B79" s="21"/>
      <c r="C79" s="23"/>
      <c r="N79" s="24"/>
      <c r="O79" s="5"/>
      <c r="P79" s="83"/>
      <c r="Q79" s="4"/>
      <c r="R79" s="22"/>
      <c r="S79" s="7"/>
      <c r="T79" s="81"/>
      <c r="U79" s="2"/>
    </row>
    <row r="80" spans="1:21" ht="12.75">
      <c r="A80" s="3"/>
      <c r="B80" s="21"/>
      <c r="C80" s="23"/>
      <c r="N80" s="24"/>
      <c r="O80" s="5"/>
      <c r="P80" s="83"/>
      <c r="Q80" s="4"/>
      <c r="R80" s="22"/>
      <c r="S80" s="7"/>
      <c r="T80" s="81"/>
      <c r="U80" s="2"/>
    </row>
    <row r="81" spans="1:21" ht="12.75">
      <c r="A81" s="3"/>
      <c r="B81" s="21"/>
      <c r="C81" s="23"/>
      <c r="N81" s="24"/>
      <c r="O81" s="5"/>
      <c r="P81" s="83"/>
      <c r="Q81" s="4"/>
      <c r="R81" s="22"/>
      <c r="S81" s="7"/>
      <c r="T81" s="81"/>
      <c r="U81" s="2"/>
    </row>
    <row r="82" spans="1:21" ht="12.75">
      <c r="A82" s="3"/>
      <c r="B82" s="21"/>
      <c r="C82" s="23"/>
      <c r="N82" s="24"/>
      <c r="O82" s="5"/>
      <c r="P82" s="83"/>
      <c r="Q82" s="4"/>
      <c r="R82" s="22"/>
      <c r="S82" s="7"/>
      <c r="T82" s="81"/>
      <c r="U82" s="2"/>
    </row>
    <row r="83" spans="1:21" ht="12.75">
      <c r="A83" s="3"/>
      <c r="B83" s="21"/>
      <c r="C83" s="23"/>
      <c r="N83" s="24"/>
      <c r="O83" s="5"/>
      <c r="P83" s="83"/>
      <c r="Q83" s="4"/>
      <c r="R83" s="22"/>
      <c r="S83" s="7"/>
      <c r="T83" s="81"/>
      <c r="U83" s="2"/>
    </row>
    <row r="84" spans="1:21" ht="12.75">
      <c r="A84" s="3"/>
      <c r="B84" s="21"/>
      <c r="C84" s="23"/>
      <c r="N84" s="24"/>
      <c r="O84" s="5"/>
      <c r="P84" s="83"/>
      <c r="Q84" s="4"/>
      <c r="R84" s="22"/>
      <c r="S84" s="7"/>
      <c r="T84" s="81"/>
      <c r="U84" s="2"/>
    </row>
    <row r="85" spans="1:21" ht="12.75">
      <c r="A85" s="3"/>
      <c r="B85" s="21"/>
      <c r="C85" s="23"/>
      <c r="N85" s="24"/>
      <c r="O85" s="5"/>
      <c r="P85" s="83"/>
      <c r="Q85" s="4"/>
      <c r="R85" s="22"/>
      <c r="S85" s="7"/>
      <c r="T85" s="81"/>
      <c r="U85" s="2"/>
    </row>
    <row r="86" spans="1:21" ht="12.75">
      <c r="A86" s="3"/>
      <c r="B86" s="21"/>
      <c r="C86" s="23"/>
      <c r="N86" s="24"/>
      <c r="O86" s="5"/>
      <c r="P86" s="83"/>
      <c r="Q86" s="4"/>
      <c r="R86" s="22"/>
      <c r="S86" s="7"/>
      <c r="T86" s="81"/>
      <c r="U86" s="2"/>
    </row>
    <row r="87" spans="1:21" ht="12.75">
      <c r="A87" s="3"/>
      <c r="B87" s="21"/>
      <c r="C87" s="23"/>
      <c r="N87" s="24"/>
      <c r="O87" s="5"/>
      <c r="P87" s="83"/>
      <c r="Q87" s="4"/>
      <c r="R87" s="22"/>
      <c r="S87" s="7"/>
      <c r="T87" s="81"/>
      <c r="U87" s="2"/>
    </row>
    <row r="88" spans="1:21" ht="12.75">
      <c r="A88" s="3"/>
      <c r="B88" s="21"/>
      <c r="C88" s="23"/>
      <c r="N88" s="24"/>
      <c r="O88" s="5"/>
      <c r="P88" s="83"/>
      <c r="Q88" s="4"/>
      <c r="R88" s="22"/>
      <c r="S88" s="7"/>
      <c r="T88" s="81"/>
      <c r="U88" s="2"/>
    </row>
    <row r="89" spans="1:21" ht="12.75">
      <c r="A89" s="3"/>
      <c r="B89" s="21"/>
      <c r="C89" s="23"/>
      <c r="N89" s="24"/>
      <c r="O89" s="5"/>
      <c r="P89" s="83"/>
      <c r="Q89" s="4"/>
      <c r="R89" s="22"/>
      <c r="S89" s="7"/>
      <c r="T89" s="81"/>
      <c r="U89" s="2"/>
    </row>
    <row r="90" spans="1:21" ht="12.75">
      <c r="A90" s="3"/>
      <c r="B90" s="21"/>
      <c r="C90" s="23"/>
      <c r="N90" s="24"/>
      <c r="O90" s="5"/>
      <c r="P90" s="83"/>
      <c r="Q90" s="4"/>
      <c r="R90" s="22"/>
      <c r="S90" s="7"/>
      <c r="T90" s="81"/>
      <c r="U90" s="2"/>
    </row>
    <row r="91" spans="1:21" ht="12.75">
      <c r="A91" s="3"/>
      <c r="B91" s="21"/>
      <c r="C91" s="23"/>
      <c r="N91" s="24"/>
      <c r="O91" s="5"/>
      <c r="P91" s="83"/>
      <c r="Q91" s="4"/>
      <c r="R91" s="22"/>
      <c r="S91" s="7"/>
      <c r="T91" s="81"/>
      <c r="U91" s="2"/>
    </row>
    <row r="92" spans="1:21" ht="12.75">
      <c r="A92" s="3"/>
      <c r="B92" s="21"/>
      <c r="C92" s="23"/>
      <c r="N92" s="24"/>
      <c r="O92" s="5"/>
      <c r="P92" s="83"/>
      <c r="Q92" s="4"/>
      <c r="R92" s="22"/>
      <c r="S92" s="7"/>
      <c r="T92" s="81"/>
      <c r="U92" s="2"/>
    </row>
    <row r="93" spans="1:21" ht="12.75">
      <c r="A93" s="3"/>
      <c r="B93" s="21"/>
      <c r="C93" s="23"/>
      <c r="N93" s="24"/>
      <c r="O93" s="5"/>
      <c r="P93" s="83"/>
      <c r="Q93" s="4"/>
      <c r="R93" s="22"/>
      <c r="S93" s="7"/>
      <c r="T93" s="81"/>
      <c r="U93" s="2"/>
    </row>
    <row r="94" spans="1:21" ht="12.75">
      <c r="A94" s="3"/>
      <c r="B94" s="21"/>
      <c r="C94" s="23"/>
      <c r="N94" s="24"/>
      <c r="O94" s="5"/>
      <c r="P94" s="83"/>
      <c r="Q94" s="4"/>
      <c r="R94" s="22"/>
      <c r="S94" s="7"/>
      <c r="T94" s="81"/>
      <c r="U94" s="2"/>
    </row>
    <row r="95" spans="1:21" ht="12.75">
      <c r="A95" s="3"/>
      <c r="B95" s="21"/>
      <c r="C95" s="23"/>
      <c r="N95" s="24"/>
      <c r="O95" s="5"/>
      <c r="P95" s="83"/>
      <c r="Q95" s="4"/>
      <c r="R95" s="22"/>
      <c r="S95" s="7"/>
      <c r="T95" s="81"/>
      <c r="U95" s="2"/>
    </row>
    <row r="96" spans="1:21" ht="12.75">
      <c r="A96" s="3"/>
      <c r="B96" s="21"/>
      <c r="C96" s="23"/>
      <c r="N96" s="24"/>
      <c r="O96" s="5"/>
      <c r="P96" s="83"/>
      <c r="Q96" s="4"/>
      <c r="R96" s="22"/>
      <c r="S96" s="7"/>
      <c r="T96" s="81"/>
      <c r="U96" s="2"/>
    </row>
    <row r="97" spans="1:21" ht="12.75">
      <c r="A97" s="3"/>
      <c r="B97" s="21"/>
      <c r="C97" s="23"/>
      <c r="N97" s="24"/>
      <c r="O97" s="5"/>
      <c r="P97" s="83"/>
      <c r="Q97" s="4"/>
      <c r="R97" s="22"/>
      <c r="S97" s="7"/>
      <c r="T97" s="81"/>
      <c r="U97" s="2"/>
    </row>
    <row r="98" spans="1:21" ht="12.75">
      <c r="A98" s="3"/>
      <c r="B98" s="21"/>
      <c r="C98" s="23"/>
      <c r="N98" s="24"/>
      <c r="O98" s="5"/>
      <c r="P98" s="83"/>
      <c r="Q98" s="4"/>
      <c r="R98" s="22"/>
      <c r="S98" s="7"/>
      <c r="T98" s="81"/>
      <c r="U98" s="2"/>
    </row>
    <row r="99" spans="1:21" ht="12.75">
      <c r="A99" s="3"/>
      <c r="B99" s="21"/>
      <c r="C99" s="23"/>
      <c r="N99" s="24"/>
      <c r="O99" s="5"/>
      <c r="P99" s="83"/>
      <c r="Q99" s="4"/>
      <c r="R99" s="22"/>
      <c r="S99" s="7"/>
      <c r="T99" s="81"/>
      <c r="U99" s="2"/>
    </row>
    <row r="100" spans="1:21" ht="12.75">
      <c r="A100" s="3"/>
      <c r="B100" s="21"/>
      <c r="C100" s="23"/>
      <c r="N100" s="24"/>
      <c r="O100" s="5"/>
      <c r="P100" s="83"/>
      <c r="Q100" s="4"/>
      <c r="R100" s="22"/>
      <c r="S100" s="7"/>
      <c r="T100" s="81"/>
      <c r="U100" s="2"/>
    </row>
    <row r="101" spans="1:21" ht="12.75">
      <c r="A101" s="3"/>
      <c r="B101" s="21"/>
      <c r="C101" s="23"/>
      <c r="N101" s="24"/>
      <c r="O101" s="5"/>
      <c r="P101" s="83"/>
      <c r="Q101" s="4"/>
      <c r="R101" s="22"/>
      <c r="S101" s="7"/>
      <c r="T101" s="81"/>
      <c r="U101" s="2"/>
    </row>
    <row r="102" spans="1:21" ht="12.75">
      <c r="A102" s="3"/>
      <c r="B102" s="21"/>
      <c r="C102" s="23"/>
      <c r="N102" s="24"/>
      <c r="O102" s="5"/>
      <c r="P102" s="83"/>
      <c r="Q102" s="4"/>
      <c r="R102" s="22"/>
      <c r="S102" s="7"/>
      <c r="T102" s="81"/>
      <c r="U102" s="2"/>
    </row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S9:T11"/>
    <mergeCell ref="A5:B5"/>
    <mergeCell ref="A7:B7"/>
    <mergeCell ref="A9:A11"/>
    <mergeCell ref="B9:B11"/>
    <mergeCell ref="C9:C11"/>
    <mergeCell ref="R9:R11"/>
    <mergeCell ref="D10:H10"/>
    <mergeCell ref="P10:Q10"/>
    <mergeCell ref="N10:O10"/>
    <mergeCell ref="I10:M10"/>
    <mergeCell ref="D9:Q9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&amp;L&amp;D&amp;RStrana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102"/>
  <sheetViews>
    <sheetView showZeros="0" zoomScalePageLayoutView="0" workbookViewId="0" topLeftCell="A14">
      <selection activeCell="A27" sqref="A27:B102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1" bestFit="1" customWidth="1"/>
    <col min="4" max="4" width="10.00390625" style="23" customWidth="1"/>
    <col min="5" max="5" width="11.00390625" style="23" customWidth="1"/>
    <col min="6" max="6" width="9.00390625" style="23" customWidth="1"/>
    <col min="7" max="7" width="6.7109375" style="23" customWidth="1"/>
    <col min="8" max="8" width="15.57421875" style="23" bestFit="1" customWidth="1"/>
    <col min="9" max="9" width="3.7109375" style="23" customWidth="1"/>
    <col min="10" max="16384" width="9.140625" style="2" customWidth="1"/>
  </cols>
  <sheetData>
    <row r="1" spans="1:3" ht="15.75">
      <c r="A1" s="25" t="s">
        <v>122</v>
      </c>
      <c r="B1" s="26"/>
      <c r="C1" s="26"/>
    </row>
    <row r="2" spans="1:3" ht="13.5" customHeight="1">
      <c r="A2" s="26"/>
      <c r="B2" s="26"/>
      <c r="C2" s="26"/>
    </row>
    <row r="3" spans="1:3" ht="15">
      <c r="A3" s="27" t="s">
        <v>94</v>
      </c>
      <c r="B3" s="26"/>
      <c r="C3" s="26"/>
    </row>
    <row r="4" spans="1:3" ht="1.5" customHeight="1">
      <c r="A4" s="27"/>
      <c r="B4" s="26"/>
      <c r="C4" s="26"/>
    </row>
    <row r="5" spans="1:9" s="29" customFormat="1" ht="12.75">
      <c r="A5" s="100" t="s">
        <v>27</v>
      </c>
      <c r="B5" s="100"/>
      <c r="C5" s="41" t="s">
        <v>95</v>
      </c>
      <c r="D5" s="23"/>
      <c r="E5" s="23"/>
      <c r="F5" s="23"/>
      <c r="G5" s="23"/>
      <c r="H5" s="23"/>
      <c r="I5" s="23"/>
    </row>
    <row r="6" spans="1:9" s="29" customFormat="1" ht="10.5" customHeight="1">
      <c r="A6" s="42"/>
      <c r="B6" s="42"/>
      <c r="C6" s="42"/>
      <c r="D6" s="23"/>
      <c r="E6" s="23"/>
      <c r="F6" s="23"/>
      <c r="G6" s="23"/>
      <c r="H6" s="23"/>
      <c r="I6" s="23"/>
    </row>
    <row r="7" spans="1:9" s="29" customFormat="1" ht="12.75">
      <c r="A7" s="100" t="s">
        <v>28</v>
      </c>
      <c r="B7" s="100"/>
      <c r="C7" s="41" t="s">
        <v>93</v>
      </c>
      <c r="D7" s="23"/>
      <c r="E7" s="23"/>
      <c r="F7" s="23"/>
      <c r="G7" s="23"/>
      <c r="H7" s="43" t="s">
        <v>75</v>
      </c>
      <c r="I7" s="23"/>
    </row>
    <row r="8" spans="1:3" ht="1.5" customHeight="1" thickBot="1">
      <c r="A8" s="28"/>
      <c r="B8" s="28"/>
      <c r="C8" s="28"/>
    </row>
    <row r="9" spans="1:8" s="40" customFormat="1" ht="15" customHeight="1">
      <c r="A9" s="97" t="s">
        <v>30</v>
      </c>
      <c r="B9" s="90" t="s">
        <v>31</v>
      </c>
      <c r="C9" s="90" t="s">
        <v>32</v>
      </c>
      <c r="D9" s="101" t="s">
        <v>45</v>
      </c>
      <c r="E9" s="102"/>
      <c r="F9" s="90" t="s">
        <v>34</v>
      </c>
      <c r="G9" s="90" t="s">
        <v>35</v>
      </c>
      <c r="H9" s="93"/>
    </row>
    <row r="10" spans="1:8" s="40" customFormat="1" ht="0.75" customHeight="1">
      <c r="A10" s="98"/>
      <c r="B10" s="91"/>
      <c r="C10" s="91"/>
      <c r="D10" s="103"/>
      <c r="E10" s="104"/>
      <c r="F10" s="91"/>
      <c r="G10" s="91"/>
      <c r="H10" s="94"/>
    </row>
    <row r="11" spans="1:8" s="40" customFormat="1" ht="39" customHeight="1" thickBot="1">
      <c r="A11" s="99"/>
      <c r="B11" s="92"/>
      <c r="C11" s="92"/>
      <c r="D11" s="39" t="s">
        <v>44</v>
      </c>
      <c r="E11" s="39" t="s">
        <v>101</v>
      </c>
      <c r="F11" s="92"/>
      <c r="G11" s="92"/>
      <c r="H11" s="95"/>
    </row>
    <row r="12" spans="1:8" s="53" customFormat="1" ht="16.5" customHeight="1">
      <c r="A12" s="47">
        <v>1</v>
      </c>
      <c r="B12" s="48" t="str">
        <f>Spisak!A2</f>
        <v>9/16</v>
      </c>
      <c r="C12" s="49" t="str">
        <f>Spisak!D2</f>
        <v>Marko Ljuljić</v>
      </c>
      <c r="D12" s="50">
        <f>Spisak!R2</f>
        <v>26</v>
      </c>
      <c r="E12" s="51">
        <f>Spisak!S2</f>
        <v>10.5</v>
      </c>
      <c r="F12" s="51">
        <f>Spisak!W2</f>
        <v>36.5</v>
      </c>
      <c r="G12" s="70" t="str">
        <f>Spisak!X2</f>
        <v>F</v>
      </c>
      <c r="H12" s="52" t="str">
        <f>IF(G12=0,"-",VLOOKUP(G12,Tocjene,2,TRUE))</f>
        <v>(nedovoljan)</v>
      </c>
    </row>
    <row r="13" spans="1:8" s="53" customFormat="1" ht="16.5" customHeight="1">
      <c r="A13" s="47">
        <v>2</v>
      </c>
      <c r="B13" s="48" t="str">
        <f>Spisak!A3</f>
        <v>39/16</v>
      </c>
      <c r="C13" s="49" t="str">
        <f>Spisak!D3</f>
        <v>Nikola Raković</v>
      </c>
      <c r="D13" s="50">
        <f>Spisak!R3</f>
        <v>35</v>
      </c>
      <c r="E13" s="51">
        <f>Spisak!S3</f>
        <v>20.5</v>
      </c>
      <c r="F13" s="51">
        <f>Spisak!W3</f>
        <v>55.5</v>
      </c>
      <c r="G13" s="70" t="str">
        <f>Spisak!X3</f>
        <v>E</v>
      </c>
      <c r="H13" s="52" t="str">
        <f>IF(G13=0,"-",VLOOKUP(G13,Tocjene,2,TRUE))</f>
        <v>(dovoljan)</v>
      </c>
    </row>
    <row r="14" spans="1:8" s="53" customFormat="1" ht="16.5" customHeight="1">
      <c r="A14" s="47">
        <v>3</v>
      </c>
      <c r="B14" s="48" t="str">
        <f>Spisak!A4</f>
        <v>66/16</v>
      </c>
      <c r="C14" s="49" t="str">
        <f>Spisak!D4</f>
        <v>Danijel Zekić</v>
      </c>
      <c r="D14" s="50">
        <f>Spisak!R4</f>
        <v>26</v>
      </c>
      <c r="E14" s="51">
        <f>Spisak!S4</f>
        <v>27</v>
      </c>
      <c r="F14" s="51">
        <f>Spisak!W4</f>
        <v>53</v>
      </c>
      <c r="G14" s="70" t="str">
        <f>Spisak!X4</f>
        <v>E</v>
      </c>
      <c r="H14" s="52" t="str">
        <f>IF(G14=0,"-",VLOOKUP(G14,Tocjene,2,TRUE))</f>
        <v>(dovoljan)</v>
      </c>
    </row>
    <row r="15" spans="1:8" s="53" customFormat="1" ht="16.5" customHeight="1">
      <c r="A15" s="47">
        <v>4</v>
      </c>
      <c r="B15" s="48" t="str">
        <f>Spisak!A5</f>
        <v>76/16</v>
      </c>
      <c r="C15" s="49" t="str">
        <f>Spisak!D5</f>
        <v>Ivan Mujović</v>
      </c>
      <c r="D15" s="50">
        <f>Spisak!R5</f>
        <v>23</v>
      </c>
      <c r="E15" s="51">
        <f>Spisak!S5</f>
        <v>18</v>
      </c>
      <c r="F15" s="51">
        <f>Spisak!W5</f>
        <v>41</v>
      </c>
      <c r="G15" s="70" t="str">
        <f>Spisak!X5</f>
        <v>F</v>
      </c>
      <c r="H15" s="52" t="str">
        <f>IF(G15=0,"-",VLOOKUP(G15,Tocjene,2,TRUE))</f>
        <v>(nedovoljan)</v>
      </c>
    </row>
    <row r="16" spans="1:8" s="53" customFormat="1" ht="16.5" customHeight="1">
      <c r="A16" s="47">
        <v>5</v>
      </c>
      <c r="B16" s="48" t="str">
        <f>Spisak!A6</f>
        <v>3/15</v>
      </c>
      <c r="C16" s="49" t="str">
        <f>Spisak!D6</f>
        <v>Berin Šabazović</v>
      </c>
      <c r="D16" s="50">
        <f>Spisak!R6</f>
        <v>41</v>
      </c>
      <c r="E16" s="51">
        <f>Spisak!S6</f>
        <v>29</v>
      </c>
      <c r="F16" s="51">
        <f>Spisak!W6</f>
        <v>70</v>
      </c>
      <c r="G16" s="70" t="str">
        <f>Spisak!X6</f>
        <v>C</v>
      </c>
      <c r="H16" s="52" t="str">
        <f>IF(G16=0,"-",VLOOKUP(G16,Tocjene,2,TRUE))</f>
        <v>(dobar)</v>
      </c>
    </row>
    <row r="17" spans="1:8" s="53" customFormat="1" ht="16.5" customHeight="1">
      <c r="A17" s="47">
        <v>6</v>
      </c>
      <c r="B17" s="48" t="str">
        <f>Spisak!A7</f>
        <v>26/15</v>
      </c>
      <c r="C17" s="49" t="str">
        <f>Spisak!D7</f>
        <v>Aleksa Vujošević</v>
      </c>
      <c r="D17" s="50">
        <f>Spisak!R7</f>
        <v>23</v>
      </c>
      <c r="E17" s="51">
        <f>Spisak!S7</f>
        <v>20</v>
      </c>
      <c r="F17" s="51">
        <f>Spisak!W7</f>
        <v>43</v>
      </c>
      <c r="G17" s="70" t="str">
        <f>Spisak!X7</f>
        <v>F</v>
      </c>
      <c r="H17" s="52" t="str">
        <f>IF(G17=0,"-",VLOOKUP(G17,Tocjene,2,TRUE))</f>
        <v>(nedovoljan)</v>
      </c>
    </row>
    <row r="18" spans="1:8" s="53" customFormat="1" ht="16.5" customHeight="1">
      <c r="A18" s="47">
        <v>7</v>
      </c>
      <c r="B18" s="48" t="str">
        <f>Spisak!A8</f>
        <v>62/15</v>
      </c>
      <c r="C18" s="49" t="str">
        <f>Spisak!D8</f>
        <v>Milica Korać</v>
      </c>
      <c r="D18" s="50">
        <f>Spisak!R8</f>
        <v>13</v>
      </c>
      <c r="E18" s="51">
        <f>Spisak!S8</f>
        <v>0</v>
      </c>
      <c r="F18" s="51">
        <f>Spisak!W8</f>
        <v>20</v>
      </c>
      <c r="G18" s="70" t="str">
        <f>Spisak!X8</f>
        <v>F</v>
      </c>
      <c r="H18" s="52" t="str">
        <f>IF(G18=0,"-",VLOOKUP(G18,Tocjene,2,TRUE))</f>
        <v>(nedovoljan)</v>
      </c>
    </row>
    <row r="19" spans="1:8" s="53" customFormat="1" ht="16.5" customHeight="1">
      <c r="A19" s="47">
        <v>8</v>
      </c>
      <c r="B19" s="48" t="str">
        <f>Spisak!A9</f>
        <v>9001/15</v>
      </c>
      <c r="C19" s="49" t="str">
        <f>Spisak!D9</f>
        <v>Vasilije Raičević</v>
      </c>
      <c r="D19" s="50">
        <f>Spisak!R9</f>
        <v>22</v>
      </c>
      <c r="E19" s="51">
        <f>Spisak!S9</f>
        <v>0</v>
      </c>
      <c r="F19" s="51">
        <f>Spisak!W9</f>
        <v>22</v>
      </c>
      <c r="G19" s="70" t="str">
        <f>Spisak!X9</f>
        <v>F</v>
      </c>
      <c r="H19" s="52" t="str">
        <f>IF(G19=0,"-",VLOOKUP(G19,Tocjene,2,TRUE))</f>
        <v>(nedovoljan)</v>
      </c>
    </row>
    <row r="20" spans="1:8" s="53" customFormat="1" ht="16.5" customHeight="1">
      <c r="A20" s="47">
        <v>9</v>
      </c>
      <c r="B20" s="48" t="str">
        <f>Spisak!A10</f>
        <v>82/14</v>
      </c>
      <c r="C20" s="49" t="str">
        <f>Spisak!D10</f>
        <v>Bojana Kršikapa</v>
      </c>
      <c r="D20" s="50">
        <f>Spisak!R10</f>
        <v>26</v>
      </c>
      <c r="E20" s="51">
        <f>Spisak!S10</f>
        <v>31</v>
      </c>
      <c r="F20" s="51">
        <f>Spisak!W10</f>
        <v>57</v>
      </c>
      <c r="G20" s="70" t="str">
        <f>Spisak!X10</f>
        <v>E</v>
      </c>
      <c r="H20" s="52" t="str">
        <f>IF(G20=0,"-",VLOOKUP(G20,Tocjene,2,TRUE))</f>
        <v>(dovoljan)</v>
      </c>
    </row>
    <row r="21" spans="1:8" s="53" customFormat="1" ht="16.5" customHeight="1">
      <c r="A21" s="47">
        <v>10</v>
      </c>
      <c r="B21" s="48" t="str">
        <f>Spisak!A11</f>
        <v>82/13</v>
      </c>
      <c r="C21" s="49" t="str">
        <f>Spisak!D11</f>
        <v>Ivana Kandić</v>
      </c>
      <c r="D21" s="50">
        <f>Spisak!R11</f>
        <v>20</v>
      </c>
      <c r="E21" s="51">
        <f>Spisak!S11</f>
        <v>22.5</v>
      </c>
      <c r="F21" s="51">
        <f>Spisak!W11</f>
        <v>42.5</v>
      </c>
      <c r="G21" s="70" t="str">
        <f>Spisak!X11</f>
        <v>F</v>
      </c>
      <c r="H21" s="52" t="str">
        <f>IF(G21=0,"-",VLOOKUP(G21,Tocjene,2,TRUE))</f>
        <v>(nedovoljan)</v>
      </c>
    </row>
    <row r="22" spans="1:8" s="53" customFormat="1" ht="16.5" customHeight="1">
      <c r="A22" s="47">
        <v>11</v>
      </c>
      <c r="B22" s="48" t="str">
        <f>Spisak!A12</f>
        <v>4/11</v>
      </c>
      <c r="C22" s="49" t="str">
        <f>Spisak!D12</f>
        <v>Emir Kuloglija</v>
      </c>
      <c r="D22" s="50">
        <f>Spisak!R12</f>
        <v>31</v>
      </c>
      <c r="E22" s="51">
        <f>Spisak!S12</f>
        <v>20</v>
      </c>
      <c r="F22" s="51">
        <f>Spisak!W12</f>
        <v>51</v>
      </c>
      <c r="G22" s="70" t="str">
        <f>Spisak!X12</f>
        <v>E</v>
      </c>
      <c r="H22" s="52" t="str">
        <f>IF(G22=0,"-",VLOOKUP(G22,Tocjene,2,TRUE))</f>
        <v>(dovoljan)</v>
      </c>
    </row>
    <row r="23" spans="1:8" s="53" customFormat="1" ht="16.5" customHeight="1">
      <c r="A23" s="47">
        <v>12</v>
      </c>
      <c r="B23" s="48" t="str">
        <f>Spisak!A13</f>
        <v>25/11</v>
      </c>
      <c r="C23" s="49" t="str">
        <f>Spisak!D13</f>
        <v>Braim Alibašić</v>
      </c>
      <c r="D23" s="50">
        <f>Spisak!R13</f>
        <v>24</v>
      </c>
      <c r="E23" s="51">
        <f>Spisak!S13</f>
        <v>1</v>
      </c>
      <c r="F23" s="51">
        <f>Spisak!W13</f>
        <v>25</v>
      </c>
      <c r="G23" s="70" t="str">
        <f>Spisak!X13</f>
        <v>F</v>
      </c>
      <c r="H23" s="52" t="str">
        <f>IF(G23=0,"-",VLOOKUP(G23,Tocjene,2,TRUE))</f>
        <v>(nedovoljan)</v>
      </c>
    </row>
    <row r="24" spans="1:8" s="53" customFormat="1" ht="16.5" customHeight="1">
      <c r="A24" s="47">
        <v>13</v>
      </c>
      <c r="B24" s="48" t="str">
        <f>Spisak!A14</f>
        <v>83/11</v>
      </c>
      <c r="C24" s="49" t="str">
        <f>Spisak!D14</f>
        <v>Vuk Đurović</v>
      </c>
      <c r="D24" s="50">
        <f>Spisak!R14</f>
        <v>34</v>
      </c>
      <c r="E24" s="51">
        <f>Spisak!S14</f>
        <v>38</v>
      </c>
      <c r="F24" s="51">
        <f>Spisak!W14</f>
        <v>72</v>
      </c>
      <c r="G24" s="70" t="str">
        <f>Spisak!X14</f>
        <v>C</v>
      </c>
      <c r="H24" s="52" t="str">
        <f>IF(G24=0,"-",VLOOKUP(G24,Tocjene,2,TRUE))</f>
        <v>(dobar)</v>
      </c>
    </row>
    <row r="25" spans="1:8" s="53" customFormat="1" ht="16.5" customHeight="1">
      <c r="A25" s="47">
        <v>14</v>
      </c>
      <c r="B25" s="48" t="str">
        <f>Spisak!A15</f>
        <v>42/09</v>
      </c>
      <c r="C25" s="49" t="str">
        <f>Spisak!D15</f>
        <v>Mihailo Vukašević</v>
      </c>
      <c r="D25" s="50">
        <f>Spisak!R15</f>
        <v>23</v>
      </c>
      <c r="E25" s="51">
        <f>Spisak!S15</f>
        <v>37</v>
      </c>
      <c r="F25" s="51">
        <f>Spisak!W15</f>
        <v>60</v>
      </c>
      <c r="G25" s="70" t="str">
        <f>Spisak!X15</f>
        <v>D</v>
      </c>
      <c r="H25" s="52" t="str">
        <f>IF(G25=0,"-",VLOOKUP(G25,Tocjene,2,TRUE))</f>
        <v>(zadovoljava)</v>
      </c>
    </row>
    <row r="26" spans="1:8" s="53" customFormat="1" ht="16.5" customHeight="1">
      <c r="A26" s="47">
        <v>15</v>
      </c>
      <c r="B26" s="48" t="str">
        <f>Spisak!A16</f>
        <v>9050/09</v>
      </c>
      <c r="C26" s="49" t="str">
        <f>Spisak!D16</f>
        <v>Denis Šahman</v>
      </c>
      <c r="D26" s="50">
        <f>Spisak!R16</f>
        <v>10</v>
      </c>
      <c r="E26" s="51">
        <f>Spisak!S16</f>
        <v>10</v>
      </c>
      <c r="F26" s="51">
        <f>Spisak!W16</f>
        <v>10</v>
      </c>
      <c r="G26" s="70" t="str">
        <f>Spisak!X16</f>
        <v>F</v>
      </c>
      <c r="H26" s="52" t="str">
        <f>IF(G26=0,"-",VLOOKUP(G26,Tocjene,2,TRUE))</f>
        <v>(nedovoljan)</v>
      </c>
    </row>
    <row r="27" spans="1:6" s="53" customFormat="1" ht="16.5" customHeight="1">
      <c r="A27" s="21"/>
      <c r="B27" s="23"/>
      <c r="C27" s="77"/>
      <c r="D27" s="78"/>
      <c r="E27" s="79"/>
      <c r="F27" s="80"/>
    </row>
    <row r="28" spans="1:6" s="53" customFormat="1" ht="16.5" customHeight="1">
      <c r="A28" s="21"/>
      <c r="B28" s="23"/>
      <c r="C28" s="23"/>
      <c r="D28" s="23"/>
      <c r="E28" s="23"/>
      <c r="F28" s="23"/>
    </row>
    <row r="29" spans="1:6" s="53" customFormat="1" ht="16.5" customHeight="1">
      <c r="A29" s="21"/>
      <c r="B29" s="23"/>
      <c r="C29" s="23"/>
      <c r="D29" s="7"/>
      <c r="E29" s="7" t="s">
        <v>47</v>
      </c>
      <c r="F29" s="23"/>
    </row>
    <row r="30" spans="1:6" s="53" customFormat="1" ht="16.5" customHeight="1">
      <c r="A30" s="21"/>
      <c r="B30" s="23"/>
      <c r="C30" s="23"/>
      <c r="D30" s="23"/>
      <c r="E30" s="23"/>
      <c r="F30" s="23"/>
    </row>
    <row r="31" spans="1:6" s="53" customFormat="1" ht="16.5" customHeight="1">
      <c r="A31" s="21"/>
      <c r="B31" s="23"/>
      <c r="C31" s="23"/>
      <c r="D31" s="23"/>
      <c r="E31" s="23"/>
      <c r="F31" s="23"/>
    </row>
    <row r="32" spans="1:6" s="53" customFormat="1" ht="16.5" customHeight="1">
      <c r="A32" s="21"/>
      <c r="B32" s="23"/>
      <c r="C32" s="23"/>
      <c r="D32" s="23"/>
      <c r="E32" s="23" t="s">
        <v>102</v>
      </c>
      <c r="F32" s="23"/>
    </row>
    <row r="33" spans="1:6" s="53" customFormat="1" ht="16.5" customHeight="1">
      <c r="A33" s="21"/>
      <c r="B33" s="23"/>
      <c r="C33" s="23"/>
      <c r="D33" s="23"/>
      <c r="E33" s="23"/>
      <c r="F33" s="23"/>
    </row>
    <row r="34" spans="1:6" s="53" customFormat="1" ht="16.5" customHeight="1">
      <c r="A34" s="21"/>
      <c r="B34" s="23"/>
      <c r="C34" s="23"/>
      <c r="D34" s="23"/>
      <c r="E34" s="23"/>
      <c r="F34" s="23"/>
    </row>
    <row r="35" spans="1:6" s="53" customFormat="1" ht="16.5" customHeight="1">
      <c r="A35" s="21"/>
      <c r="B35" s="23"/>
      <c r="C35" s="23"/>
      <c r="D35" s="23"/>
      <c r="E35" s="23"/>
      <c r="F35" s="23"/>
    </row>
    <row r="36" spans="1:6" s="53" customFormat="1" ht="16.5" customHeight="1">
      <c r="A36" s="21"/>
      <c r="B36" s="23"/>
      <c r="C36" s="23"/>
      <c r="D36" s="23"/>
      <c r="E36" s="23"/>
      <c r="F36" s="23"/>
    </row>
    <row r="37" spans="1:6" s="53" customFormat="1" ht="16.5" customHeight="1">
      <c r="A37" s="21"/>
      <c r="B37" s="23"/>
      <c r="C37" s="23"/>
      <c r="D37" s="23"/>
      <c r="E37" s="23"/>
      <c r="F37" s="23"/>
    </row>
    <row r="38" spans="1:6" s="53" customFormat="1" ht="16.5" customHeight="1">
      <c r="A38" s="21"/>
      <c r="B38" s="23"/>
      <c r="C38" s="23"/>
      <c r="D38" s="23"/>
      <c r="E38" s="23"/>
      <c r="F38" s="23"/>
    </row>
    <row r="39" spans="1:6" s="53" customFormat="1" ht="16.5" customHeight="1">
      <c r="A39" s="21"/>
      <c r="B39" s="23"/>
      <c r="C39" s="23"/>
      <c r="D39" s="23"/>
      <c r="E39" s="23"/>
      <c r="F39" s="23"/>
    </row>
    <row r="40" spans="1:6" s="53" customFormat="1" ht="16.5" customHeight="1">
      <c r="A40" s="21"/>
      <c r="B40" s="23"/>
      <c r="C40" s="23"/>
      <c r="D40" s="23"/>
      <c r="E40" s="23"/>
      <c r="F40" s="23"/>
    </row>
    <row r="41" spans="1:6" s="53" customFormat="1" ht="16.5" customHeight="1">
      <c r="A41" s="21"/>
      <c r="B41" s="23"/>
      <c r="C41" s="23"/>
      <c r="D41" s="23"/>
      <c r="E41" s="23"/>
      <c r="F41" s="23"/>
    </row>
    <row r="42" spans="1:6" s="53" customFormat="1" ht="16.5" customHeight="1">
      <c r="A42" s="21"/>
      <c r="B42" s="23"/>
      <c r="C42" s="23"/>
      <c r="D42" s="23"/>
      <c r="E42" s="23"/>
      <c r="F42" s="23"/>
    </row>
    <row r="43" spans="1:6" s="53" customFormat="1" ht="16.5" customHeight="1">
      <c r="A43" s="21"/>
      <c r="B43" s="23"/>
      <c r="C43" s="23"/>
      <c r="D43" s="23"/>
      <c r="E43" s="23"/>
      <c r="F43" s="23"/>
    </row>
    <row r="44" spans="1:6" s="53" customFormat="1" ht="16.5" customHeight="1">
      <c r="A44" s="21"/>
      <c r="B44" s="23"/>
      <c r="C44" s="23"/>
      <c r="D44" s="23"/>
      <c r="E44" s="23"/>
      <c r="F44" s="23"/>
    </row>
    <row r="45" spans="1:6" s="53" customFormat="1" ht="16.5" customHeight="1">
      <c r="A45" s="21"/>
      <c r="B45" s="23"/>
      <c r="C45" s="23"/>
      <c r="D45" s="23"/>
      <c r="E45" s="23"/>
      <c r="F45" s="23"/>
    </row>
    <row r="46" spans="1:6" s="53" customFormat="1" ht="16.5" customHeight="1">
      <c r="A46" s="21"/>
      <c r="B46" s="23"/>
      <c r="C46" s="23"/>
      <c r="D46" s="23"/>
      <c r="E46" s="23"/>
      <c r="F46" s="23"/>
    </row>
    <row r="47" spans="1:6" s="53" customFormat="1" ht="16.5" customHeight="1">
      <c r="A47" s="21"/>
      <c r="B47" s="23"/>
      <c r="C47" s="23"/>
      <c r="D47" s="23"/>
      <c r="E47" s="23"/>
      <c r="F47" s="23"/>
    </row>
    <row r="48" spans="1:9" ht="12.75">
      <c r="A48" s="21"/>
      <c r="B48" s="23"/>
      <c r="C48" s="23"/>
      <c r="H48" s="2"/>
      <c r="I48" s="2"/>
    </row>
    <row r="49" spans="1:9" ht="12.75">
      <c r="A49" s="21"/>
      <c r="B49" s="23"/>
      <c r="C49" s="23"/>
      <c r="H49" s="2"/>
      <c r="I49" s="2"/>
    </row>
    <row r="50" spans="1:9" ht="12.75">
      <c r="A50" s="21"/>
      <c r="B50" s="23"/>
      <c r="C50" s="23"/>
      <c r="H50" s="2"/>
      <c r="I50" s="2"/>
    </row>
    <row r="51" spans="1:9" ht="12.75">
      <c r="A51" s="21"/>
      <c r="B51" s="23"/>
      <c r="C51" s="23"/>
      <c r="H51" s="2"/>
      <c r="I51" s="2"/>
    </row>
    <row r="52" spans="1:9" ht="12.75">
      <c r="A52" s="21"/>
      <c r="B52" s="23"/>
      <c r="C52" s="23"/>
      <c r="H52" s="2"/>
      <c r="I52" s="2"/>
    </row>
    <row r="53" spans="1:9" ht="12.75">
      <c r="A53" s="21"/>
      <c r="B53" s="23"/>
      <c r="C53" s="23"/>
      <c r="H53" s="2"/>
      <c r="I53" s="2"/>
    </row>
    <row r="54" spans="1:9" ht="12.75">
      <c r="A54" s="21"/>
      <c r="B54" s="23"/>
      <c r="C54" s="23"/>
      <c r="H54" s="2"/>
      <c r="I54" s="2"/>
    </row>
    <row r="55" spans="1:9" ht="12.75">
      <c r="A55" s="21"/>
      <c r="B55" s="23"/>
      <c r="C55" s="23"/>
      <c r="H55" s="2"/>
      <c r="I55" s="2"/>
    </row>
    <row r="56" spans="1:9" ht="12.75">
      <c r="A56" s="21"/>
      <c r="B56" s="23"/>
      <c r="C56" s="23"/>
      <c r="H56" s="2"/>
      <c r="I56" s="2"/>
    </row>
    <row r="57" spans="1:9" ht="12.75">
      <c r="A57" s="21"/>
      <c r="B57" s="23"/>
      <c r="C57" s="23"/>
      <c r="H57" s="2"/>
      <c r="I57" s="2"/>
    </row>
    <row r="58" spans="1:9" ht="12.75">
      <c r="A58" s="21"/>
      <c r="B58" s="23"/>
      <c r="C58" s="23"/>
      <c r="H58" s="2"/>
      <c r="I58" s="2"/>
    </row>
    <row r="59" spans="1:9" ht="12.75">
      <c r="A59" s="21"/>
      <c r="B59" s="23"/>
      <c r="C59" s="23"/>
      <c r="H59" s="2"/>
      <c r="I59" s="2"/>
    </row>
    <row r="60" spans="1:9" ht="12.75">
      <c r="A60" s="21"/>
      <c r="B60" s="23"/>
      <c r="C60" s="23"/>
      <c r="H60" s="2"/>
      <c r="I60" s="2"/>
    </row>
    <row r="61" spans="1:9" ht="12.75">
      <c r="A61" s="21"/>
      <c r="B61" s="23"/>
      <c r="C61" s="23"/>
      <c r="H61" s="2"/>
      <c r="I61" s="2"/>
    </row>
    <row r="62" spans="1:9" ht="12.75">
      <c r="A62" s="21"/>
      <c r="B62" s="23"/>
      <c r="C62" s="23"/>
      <c r="H62" s="2"/>
      <c r="I62" s="2"/>
    </row>
    <row r="63" spans="1:9" ht="12.75">
      <c r="A63" s="21"/>
      <c r="B63" s="23"/>
      <c r="C63" s="23"/>
      <c r="H63" s="2"/>
      <c r="I63" s="2"/>
    </row>
    <row r="64" spans="1:9" ht="12.75">
      <c r="A64" s="21"/>
      <c r="B64" s="23"/>
      <c r="C64" s="23"/>
      <c r="H64" s="2"/>
      <c r="I64" s="2"/>
    </row>
    <row r="65" spans="1:9" ht="12.75">
      <c r="A65" s="21"/>
      <c r="B65" s="23"/>
      <c r="C65" s="23"/>
      <c r="H65" s="2"/>
      <c r="I65" s="2"/>
    </row>
    <row r="66" spans="1:9" ht="12.75">
      <c r="A66" s="21"/>
      <c r="B66" s="23"/>
      <c r="C66" s="23"/>
      <c r="H66" s="2"/>
      <c r="I66" s="2"/>
    </row>
    <row r="67" spans="1:9" ht="12.75">
      <c r="A67" s="21"/>
      <c r="B67" s="23"/>
      <c r="C67" s="23"/>
      <c r="H67" s="2"/>
      <c r="I67" s="2"/>
    </row>
    <row r="68" spans="1:9" ht="12.75">
      <c r="A68" s="21"/>
      <c r="B68" s="23"/>
      <c r="C68" s="23"/>
      <c r="H68" s="2"/>
      <c r="I68" s="2"/>
    </row>
    <row r="69" spans="1:9" ht="12.75">
      <c r="A69" s="21"/>
      <c r="B69" s="23"/>
      <c r="C69" s="23"/>
      <c r="H69" s="2"/>
      <c r="I69" s="2"/>
    </row>
    <row r="70" spans="1:9" ht="12.75">
      <c r="A70" s="21"/>
      <c r="B70" s="23"/>
      <c r="C70" s="23"/>
      <c r="H70" s="2"/>
      <c r="I70" s="2"/>
    </row>
    <row r="71" spans="1:9" ht="12.75">
      <c r="A71" s="21"/>
      <c r="B71" s="23"/>
      <c r="C71" s="23"/>
      <c r="H71" s="2"/>
      <c r="I71" s="2"/>
    </row>
    <row r="72" spans="1:9" ht="12.75">
      <c r="A72" s="21"/>
      <c r="B72" s="23"/>
      <c r="C72" s="23"/>
      <c r="H72" s="2"/>
      <c r="I72" s="2"/>
    </row>
    <row r="73" spans="1:9" ht="12.75">
      <c r="A73" s="21"/>
      <c r="B73" s="23"/>
      <c r="C73" s="23"/>
      <c r="H73" s="2"/>
      <c r="I73" s="2"/>
    </row>
    <row r="74" spans="1:9" ht="12.75">
      <c r="A74" s="21"/>
      <c r="B74" s="23"/>
      <c r="C74" s="23"/>
      <c r="H74" s="2"/>
      <c r="I74" s="2"/>
    </row>
    <row r="75" spans="1:9" ht="12.75">
      <c r="A75" s="21"/>
      <c r="B75" s="23"/>
      <c r="C75" s="23"/>
      <c r="H75" s="2"/>
      <c r="I75" s="2"/>
    </row>
    <row r="76" spans="1:9" ht="12.75">
      <c r="A76" s="21"/>
      <c r="B76" s="23"/>
      <c r="C76" s="23"/>
      <c r="H76" s="2"/>
      <c r="I76" s="2"/>
    </row>
    <row r="77" spans="1:9" ht="12.75">
      <c r="A77" s="21"/>
      <c r="B77" s="23"/>
      <c r="C77" s="23"/>
      <c r="H77" s="2"/>
      <c r="I77" s="2"/>
    </row>
    <row r="78" spans="1:9" ht="12.75">
      <c r="A78" s="21"/>
      <c r="B78" s="23"/>
      <c r="C78" s="23"/>
      <c r="H78" s="2"/>
      <c r="I78" s="2"/>
    </row>
    <row r="79" spans="1:9" ht="12.75">
      <c r="A79" s="21"/>
      <c r="B79" s="23"/>
      <c r="C79" s="23"/>
      <c r="H79" s="2"/>
      <c r="I79" s="2"/>
    </row>
    <row r="80" spans="1:9" ht="12.75">
      <c r="A80" s="21"/>
      <c r="B80" s="23"/>
      <c r="C80" s="23"/>
      <c r="H80" s="2"/>
      <c r="I80" s="2"/>
    </row>
    <row r="81" spans="1:9" ht="12.75">
      <c r="A81" s="21"/>
      <c r="B81" s="23"/>
      <c r="C81" s="23"/>
      <c r="H81" s="2"/>
      <c r="I81" s="2"/>
    </row>
    <row r="82" spans="1:9" ht="12.75">
      <c r="A82" s="21"/>
      <c r="B82" s="23"/>
      <c r="C82" s="23"/>
      <c r="H82" s="2"/>
      <c r="I82" s="2"/>
    </row>
    <row r="83" spans="1:9" ht="12.75">
      <c r="A83" s="21"/>
      <c r="B83" s="23"/>
      <c r="C83" s="23"/>
      <c r="H83" s="2"/>
      <c r="I83" s="2"/>
    </row>
    <row r="84" spans="1:9" ht="12.75">
      <c r="A84" s="21"/>
      <c r="B84" s="23"/>
      <c r="C84" s="23"/>
      <c r="H84" s="2"/>
      <c r="I84" s="2"/>
    </row>
    <row r="85" spans="1:9" ht="12.75">
      <c r="A85" s="21"/>
      <c r="B85" s="23"/>
      <c r="C85" s="23"/>
      <c r="H85" s="2"/>
      <c r="I85" s="2"/>
    </row>
    <row r="86" spans="1:9" ht="12.75">
      <c r="A86" s="21"/>
      <c r="B86" s="23"/>
      <c r="C86" s="23"/>
      <c r="H86" s="2"/>
      <c r="I86" s="2"/>
    </row>
    <row r="87" spans="1:9" ht="12.75">
      <c r="A87" s="21"/>
      <c r="B87" s="23"/>
      <c r="C87" s="23"/>
      <c r="H87" s="2"/>
      <c r="I87" s="2"/>
    </row>
    <row r="88" spans="1:9" ht="12.75">
      <c r="A88" s="21"/>
      <c r="B88" s="23"/>
      <c r="C88" s="23"/>
      <c r="H88" s="2"/>
      <c r="I88" s="2"/>
    </row>
    <row r="89" spans="1:9" ht="12.75">
      <c r="A89" s="21"/>
      <c r="B89" s="23"/>
      <c r="C89" s="23"/>
      <c r="H89" s="2"/>
      <c r="I89" s="2"/>
    </row>
    <row r="90" spans="1:9" ht="12.75">
      <c r="A90" s="21"/>
      <c r="B90" s="23"/>
      <c r="C90" s="23"/>
      <c r="H90" s="2"/>
      <c r="I90" s="2"/>
    </row>
    <row r="91" spans="1:9" ht="12.75">
      <c r="A91" s="21"/>
      <c r="B91" s="23"/>
      <c r="C91" s="23"/>
      <c r="H91" s="2"/>
      <c r="I91" s="2"/>
    </row>
    <row r="92" spans="1:9" ht="12.75">
      <c r="A92" s="21"/>
      <c r="B92" s="23"/>
      <c r="C92" s="23"/>
      <c r="H92" s="2"/>
      <c r="I92" s="2"/>
    </row>
    <row r="93" spans="1:9" ht="12.75">
      <c r="A93" s="21"/>
      <c r="B93" s="23"/>
      <c r="C93" s="23"/>
      <c r="H93" s="2"/>
      <c r="I93" s="2"/>
    </row>
    <row r="94" spans="1:9" ht="12.75">
      <c r="A94" s="21"/>
      <c r="B94" s="23"/>
      <c r="C94" s="23"/>
      <c r="H94" s="2"/>
      <c r="I94" s="2"/>
    </row>
    <row r="95" spans="1:9" ht="12.75">
      <c r="A95" s="21"/>
      <c r="B95" s="23"/>
      <c r="C95" s="23"/>
      <c r="H95" s="2"/>
      <c r="I95" s="2"/>
    </row>
    <row r="96" spans="1:9" ht="12.75">
      <c r="A96" s="21"/>
      <c r="B96" s="23"/>
      <c r="C96" s="23"/>
      <c r="H96" s="2"/>
      <c r="I96" s="2"/>
    </row>
    <row r="97" spans="1:9" ht="12.75">
      <c r="A97" s="21"/>
      <c r="B97" s="23"/>
      <c r="C97" s="23"/>
      <c r="H97" s="2"/>
      <c r="I97" s="2"/>
    </row>
    <row r="98" spans="1:9" ht="12.75">
      <c r="A98" s="21"/>
      <c r="B98" s="23"/>
      <c r="C98" s="23"/>
      <c r="H98" s="2"/>
      <c r="I98" s="2"/>
    </row>
    <row r="99" spans="1:9" ht="12.75">
      <c r="A99" s="21"/>
      <c r="B99" s="23"/>
      <c r="C99" s="23"/>
      <c r="H99" s="2"/>
      <c r="I99" s="2"/>
    </row>
    <row r="100" spans="1:9" ht="12.75">
      <c r="A100" s="21"/>
      <c r="B100" s="23"/>
      <c r="C100" s="23"/>
      <c r="H100" s="2"/>
      <c r="I100" s="2"/>
    </row>
    <row r="101" spans="1:9" ht="12.75">
      <c r="A101" s="21"/>
      <c r="B101" s="23"/>
      <c r="C101" s="23"/>
      <c r="H101" s="2"/>
      <c r="I101" s="2"/>
    </row>
    <row r="102" spans="1:9" ht="12.75">
      <c r="A102" s="21"/>
      <c r="B102" s="23"/>
      <c r="C102" s="23"/>
      <c r="H102" s="2"/>
      <c r="I102" s="2"/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Calasan</cp:lastModifiedBy>
  <cp:lastPrinted>2018-04-08T20:38:57Z</cp:lastPrinted>
  <dcterms:created xsi:type="dcterms:W3CDTF">1999-11-01T09:35:38Z</dcterms:created>
  <dcterms:modified xsi:type="dcterms:W3CDTF">2019-09-13T13:30:53Z</dcterms:modified>
  <cp:category/>
  <cp:version/>
  <cp:contentType/>
  <cp:contentStatus/>
</cp:coreProperties>
</file>