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aks\Uvod u C\"/>
    </mc:Choice>
  </mc:AlternateContent>
  <bookViews>
    <workbookView xWindow="0" yWindow="0" windowWidth="19200" windowHeight="823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9" i="1" l="1"/>
  <c r="L9" i="1" s="1"/>
  <c r="A9" i="1"/>
  <c r="I3" i="1" l="1"/>
  <c r="L3" i="1" s="1"/>
  <c r="I4" i="1"/>
  <c r="L4" i="1" s="1"/>
  <c r="I5" i="1"/>
  <c r="L5" i="1" s="1"/>
  <c r="I6" i="1"/>
  <c r="L6" i="1" s="1"/>
  <c r="I7" i="1"/>
  <c r="L7" i="1" s="1"/>
  <c r="I8" i="1"/>
  <c r="L8" i="1" s="1"/>
  <c r="I10" i="1"/>
  <c r="L10" i="1" s="1"/>
  <c r="I11" i="1"/>
  <c r="L11" i="1" s="1"/>
  <c r="I12" i="1"/>
  <c r="L12" i="1" s="1"/>
  <c r="I13" i="1"/>
  <c r="L13" i="1" s="1"/>
  <c r="I14" i="1"/>
  <c r="L14" i="1" s="1"/>
  <c r="I15" i="1"/>
  <c r="L15" i="1" s="1"/>
  <c r="I16" i="1"/>
  <c r="L16" i="1" s="1"/>
  <c r="I17" i="1"/>
  <c r="L17" i="1" s="1"/>
  <c r="I18" i="1"/>
  <c r="L18" i="1" s="1"/>
  <c r="I19" i="1"/>
  <c r="L19" i="1" s="1"/>
  <c r="I2" i="1"/>
  <c r="L2" i="1" s="1"/>
  <c r="A15" i="1" l="1"/>
  <c r="A19" i="1"/>
  <c r="A18" i="1"/>
  <c r="A17" i="1"/>
  <c r="A16" i="1"/>
  <c r="A14" i="1" l="1"/>
  <c r="A13" i="1"/>
  <c r="A12" i="1"/>
  <c r="A11" i="1"/>
  <c r="A10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<sst xmlns="http://schemas.openxmlformats.org/spreadsheetml/2006/main" count="49" uniqueCount="33">
  <si>
    <t>Test I</t>
  </si>
  <si>
    <t>Test II</t>
  </si>
  <si>
    <t>Prije završnog</t>
  </si>
  <si>
    <t>Pop Test II</t>
  </si>
  <si>
    <t>Završni</t>
  </si>
  <si>
    <t>Ukupno</t>
  </si>
  <si>
    <t>Ocjena</t>
  </si>
  <si>
    <t xml:space="preserve">Ime i prezime </t>
  </si>
  <si>
    <t>Popravni</t>
  </si>
  <si>
    <t>Test III</t>
  </si>
  <si>
    <t>Pop Test I</t>
  </si>
  <si>
    <t>Pop Test III</t>
  </si>
  <si>
    <t>Br.Ind</t>
  </si>
  <si>
    <t>Dešić Aldin</t>
  </si>
  <si>
    <t>Perović Đorđe</t>
  </si>
  <si>
    <t>Rakočević Luka</t>
  </si>
  <si>
    <t>Cupara Nikola</t>
  </si>
  <si>
    <t>Šubarić Jovana</t>
  </si>
  <si>
    <t>Vujošević Vuksan</t>
  </si>
  <si>
    <t>Đurašković Andrea</t>
  </si>
  <si>
    <t>Babić Vladan</t>
  </si>
  <si>
    <t>Jovović Nikola</t>
  </si>
  <si>
    <t>Muratović Belma</t>
  </si>
  <si>
    <t>Feratović Elmaz</t>
  </si>
  <si>
    <t>Ljumović Pavle</t>
  </si>
  <si>
    <t>Veljić Nikola</t>
  </si>
  <si>
    <t>Raičević Filip</t>
  </si>
  <si>
    <t>Gutić Dragana</t>
  </si>
  <si>
    <t>Sarvan Ranka</t>
  </si>
  <si>
    <t>Ostojić Sofija</t>
  </si>
  <si>
    <t>F</t>
  </si>
  <si>
    <t>E</t>
  </si>
  <si>
    <t>Damjanović Draško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</si>
</sst>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" fontId="2" fillId="2" borderId="0" xfId="0" applyNumberFormat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" fontId="0" fillId="2" borderId="0" xfId="0" applyNumberFormat="1" applyFill="1" applyAlignment="1">
      <alignment horizontal="right"/>
    </xf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9"/>
  <sheetViews>
    <sheetView tabSelected="1" workbookViewId="0">
      <selection activeCell="A15" sqref="A15:XFD15"/>
    </sheetView>
  </sheetViews>
  <sheetFormatPr defaultRowHeight="15" x14ac:dyDescent="0.25"/>
  <cols>
    <col min="1" max="1" width="12.7109375" customWidth="1"/>
    <col min="2" max="2" width="26.85546875" customWidth="1"/>
    <col min="3" max="3" width="9.140625" style="3"/>
    <col min="5" max="5" width="9.140625" style="3"/>
    <col min="6" max="8" width="13.5703125" style="3" customWidth="1"/>
    <col min="9" max="9" width="13.85546875" customWidth="1"/>
    <col min="10" max="11" width="9.140625" style="3"/>
  </cols>
  <sheetData>
    <row r="1" spans="1:14" x14ac:dyDescent="0.25">
      <c r="A1" s="1" t="s">
        <v>12</v>
      </c>
      <c r="B1" s="1" t="s">
        <v>7</v>
      </c>
      <c r="C1" s="2" t="s">
        <v>0</v>
      </c>
      <c r="D1" s="2" t="s">
        <v>1</v>
      </c>
      <c r="E1" s="2" t="s">
        <v>9</v>
      </c>
      <c r="F1" s="2" t="s">
        <v>10</v>
      </c>
      <c r="G1" s="2" t="s">
        <v>3</v>
      </c>
      <c r="H1" s="2" t="s">
        <v>11</v>
      </c>
      <c r="I1" s="2" t="s">
        <v>2</v>
      </c>
      <c r="J1" s="2" t="s">
        <v>4</v>
      </c>
      <c r="K1" s="2" t="s">
        <v>8</v>
      </c>
      <c r="L1" s="2" t="s">
        <v>5</v>
      </c>
      <c r="M1" s="2" t="s">
        <v>6</v>
      </c>
    </row>
    <row r="2" spans="1:14" s="5" customFormat="1" x14ac:dyDescent="0.25">
      <c r="A2" s="4" t="str">
        <f>"1/17"</f>
        <v>1/17</v>
      </c>
      <c r="B2" s="5" t="s">
        <v>13</v>
      </c>
      <c r="C2" s="6">
        <v>16</v>
      </c>
      <c r="D2" s="6">
        <v>11</v>
      </c>
      <c r="E2" s="6">
        <v>1</v>
      </c>
      <c r="F2" s="6"/>
      <c r="G2" s="6">
        <v>14</v>
      </c>
      <c r="H2" s="6">
        <v>2</v>
      </c>
      <c r="I2" s="5">
        <f>SUM(IF(F2&lt;&gt;"",F2,C2),IF(G2&lt;&gt;"",G2,D2),IF(H2&lt;&gt;"",H2,E2))</f>
        <v>32</v>
      </c>
      <c r="J2" s="6">
        <v>18</v>
      </c>
      <c r="K2" s="6"/>
      <c r="L2" s="5">
        <f>SUM(I2, IF(K2&lt;&gt;"", K2, J2))</f>
        <v>50</v>
      </c>
      <c r="M2" s="7" t="s">
        <v>31</v>
      </c>
    </row>
    <row r="3" spans="1:14" s="5" customFormat="1" x14ac:dyDescent="0.25">
      <c r="A3" s="4" t="str">
        <f>"3/17"</f>
        <v>3/17</v>
      </c>
      <c r="B3" s="5" t="s">
        <v>14</v>
      </c>
      <c r="C3" s="6">
        <v>13</v>
      </c>
      <c r="D3" s="6">
        <v>6</v>
      </c>
      <c r="E3" s="6">
        <v>3</v>
      </c>
      <c r="F3" s="6"/>
      <c r="G3" s="6">
        <v>0</v>
      </c>
      <c r="H3" s="6">
        <v>2</v>
      </c>
      <c r="I3" s="5">
        <f t="shared" ref="I3:I19" si="0">SUM(IF(F3&lt;&gt;"",F3,C3),IF(G3&lt;&gt;"",G3,D3),IF(H3&lt;&gt;"",H3,E3))</f>
        <v>15</v>
      </c>
      <c r="J3" s="6"/>
      <c r="K3" s="6"/>
      <c r="L3" s="5">
        <f t="shared" ref="L3:L19" si="1">SUM(I3, IF(K3&lt;&gt;"", K3, J3))</f>
        <v>15</v>
      </c>
      <c r="M3" s="7" t="s">
        <v>30</v>
      </c>
    </row>
    <row r="4" spans="1:14" s="5" customFormat="1" x14ac:dyDescent="0.25">
      <c r="A4" s="4" t="str">
        <f>"4/17"</f>
        <v>4/17</v>
      </c>
      <c r="B4" s="5" t="s">
        <v>15</v>
      </c>
      <c r="C4" s="6">
        <v>11</v>
      </c>
      <c r="D4" s="6">
        <v>9</v>
      </c>
      <c r="E4" s="6">
        <v>3</v>
      </c>
      <c r="F4" s="6"/>
      <c r="G4" s="6"/>
      <c r="H4" s="6">
        <v>2</v>
      </c>
      <c r="I4" s="5">
        <f t="shared" si="0"/>
        <v>22</v>
      </c>
      <c r="J4" s="6">
        <v>3</v>
      </c>
      <c r="K4" s="6">
        <v>29</v>
      </c>
      <c r="L4" s="5">
        <f t="shared" si="1"/>
        <v>51</v>
      </c>
      <c r="M4" s="7" t="s">
        <v>31</v>
      </c>
    </row>
    <row r="5" spans="1:14" s="5" customFormat="1" x14ac:dyDescent="0.25">
      <c r="A5" s="4" t="str">
        <f>"8/17"</f>
        <v>8/17</v>
      </c>
      <c r="B5" s="5" t="s">
        <v>16</v>
      </c>
      <c r="C5" s="6">
        <v>14</v>
      </c>
      <c r="D5" s="6">
        <v>12</v>
      </c>
      <c r="E5" s="6">
        <v>2</v>
      </c>
      <c r="F5" s="6"/>
      <c r="G5" s="6"/>
      <c r="H5" s="6">
        <v>10</v>
      </c>
      <c r="I5" s="5">
        <f t="shared" si="0"/>
        <v>36</v>
      </c>
      <c r="J5" s="6">
        <v>6</v>
      </c>
      <c r="K5" s="6">
        <v>6</v>
      </c>
      <c r="L5" s="5">
        <f t="shared" si="1"/>
        <v>42</v>
      </c>
      <c r="M5" s="7" t="s">
        <v>30</v>
      </c>
    </row>
    <row r="6" spans="1:14" s="5" customFormat="1" x14ac:dyDescent="0.25">
      <c r="A6" s="4" t="str">
        <f>"10/17"</f>
        <v>10/17</v>
      </c>
      <c r="B6" s="5" t="s">
        <v>18</v>
      </c>
      <c r="C6" s="6">
        <v>4</v>
      </c>
      <c r="D6" s="6">
        <v>4</v>
      </c>
      <c r="E6" s="6">
        <v>1</v>
      </c>
      <c r="F6" s="6">
        <v>11</v>
      </c>
      <c r="G6" s="6">
        <v>12</v>
      </c>
      <c r="H6" s="6">
        <v>10</v>
      </c>
      <c r="I6" s="5">
        <f t="shared" si="0"/>
        <v>33</v>
      </c>
      <c r="J6" s="6">
        <v>6</v>
      </c>
      <c r="K6" s="6">
        <v>6</v>
      </c>
      <c r="L6" s="5">
        <f t="shared" si="1"/>
        <v>39</v>
      </c>
      <c r="M6" s="7" t="s">
        <v>30</v>
      </c>
    </row>
    <row r="7" spans="1:14" s="5" customFormat="1" x14ac:dyDescent="0.25">
      <c r="A7" s="4" t="str">
        <f>"11/17"</f>
        <v>11/17</v>
      </c>
      <c r="B7" s="5" t="s">
        <v>17</v>
      </c>
      <c r="C7" s="6">
        <v>16</v>
      </c>
      <c r="D7" s="6">
        <v>8</v>
      </c>
      <c r="E7" s="6">
        <v>1</v>
      </c>
      <c r="F7" s="6"/>
      <c r="G7" s="6">
        <v>6</v>
      </c>
      <c r="H7" s="6">
        <v>10</v>
      </c>
      <c r="I7" s="5">
        <f t="shared" si="0"/>
        <v>32</v>
      </c>
      <c r="J7" s="6">
        <v>6</v>
      </c>
      <c r="K7" s="6">
        <v>6</v>
      </c>
      <c r="L7" s="5">
        <f t="shared" si="1"/>
        <v>38</v>
      </c>
      <c r="M7" s="7" t="s">
        <v>30</v>
      </c>
    </row>
    <row r="8" spans="1:14" s="5" customFormat="1" x14ac:dyDescent="0.25">
      <c r="A8" s="4" t="str">
        <f>"14/17"</f>
        <v>14/17</v>
      </c>
      <c r="B8" s="5" t="s">
        <v>19</v>
      </c>
      <c r="C8" s="6">
        <v>12</v>
      </c>
      <c r="D8" s="6">
        <v>10</v>
      </c>
      <c r="E8" s="6">
        <v>1</v>
      </c>
      <c r="F8" s="6">
        <v>14</v>
      </c>
      <c r="G8" s="6">
        <v>15</v>
      </c>
      <c r="H8" s="6">
        <v>9</v>
      </c>
      <c r="I8" s="5">
        <f t="shared" si="0"/>
        <v>38</v>
      </c>
      <c r="J8" s="6">
        <v>3</v>
      </c>
      <c r="K8" s="6">
        <v>12</v>
      </c>
      <c r="L8" s="5">
        <f t="shared" si="1"/>
        <v>50</v>
      </c>
      <c r="M8" s="7" t="s">
        <v>31</v>
      </c>
    </row>
    <row r="9" spans="1:14" x14ac:dyDescent="0.25">
      <c r="A9" s="8" t="str">
        <f>"15/17"</f>
        <v>15/17</v>
      </c>
      <c r="B9" s="9" t="s">
        <v>32</v>
      </c>
      <c r="C9" s="3">
        <v>15</v>
      </c>
      <c r="D9" s="3">
        <v>10</v>
      </c>
      <c r="E9" s="3">
        <v>10</v>
      </c>
      <c r="I9">
        <f t="shared" ref="I9" si="2">SUM(IF(F9&lt;&gt;"",F9,C9),IF(G9&lt;&gt;"",G9,D9),IF(H9&lt;&gt;"",H9,E9))</f>
        <v>35</v>
      </c>
      <c r="J9" s="3">
        <v>6</v>
      </c>
      <c r="K9" s="3">
        <v>5</v>
      </c>
      <c r="L9">
        <f t="shared" ref="L9" si="3">SUM(I9, IF(K9&lt;&gt;"", K9, J9))</f>
        <v>40</v>
      </c>
      <c r="M9" s="2" t="s">
        <v>30</v>
      </c>
      <c r="N9" s="5"/>
    </row>
    <row r="10" spans="1:14" s="5" customFormat="1" x14ac:dyDescent="0.25">
      <c r="A10" s="4" t="str">
        <f>"24/17"</f>
        <v>24/17</v>
      </c>
      <c r="B10" s="5" t="s">
        <v>20</v>
      </c>
      <c r="C10" s="6">
        <v>14</v>
      </c>
      <c r="D10" s="6">
        <v>6</v>
      </c>
      <c r="E10" s="6">
        <v>11</v>
      </c>
      <c r="F10" s="6">
        <v>16</v>
      </c>
      <c r="G10" s="6">
        <v>8</v>
      </c>
      <c r="H10" s="6">
        <v>12</v>
      </c>
      <c r="I10" s="5">
        <f t="shared" si="0"/>
        <v>36</v>
      </c>
      <c r="J10" s="6">
        <v>6</v>
      </c>
      <c r="K10" s="6">
        <v>17</v>
      </c>
      <c r="L10" s="5">
        <f t="shared" si="1"/>
        <v>53</v>
      </c>
      <c r="M10" s="7" t="s">
        <v>31</v>
      </c>
    </row>
    <row r="11" spans="1:14" s="5" customFormat="1" x14ac:dyDescent="0.25">
      <c r="A11" s="4" t="str">
        <f>"25/17"</f>
        <v>25/17</v>
      </c>
      <c r="B11" s="5" t="s">
        <v>21</v>
      </c>
      <c r="C11" s="6">
        <v>15</v>
      </c>
      <c r="D11" s="6">
        <v>7</v>
      </c>
      <c r="E11" s="6">
        <v>3</v>
      </c>
      <c r="F11" s="6"/>
      <c r="G11" s="6">
        <v>14</v>
      </c>
      <c r="H11" s="6">
        <v>11</v>
      </c>
      <c r="I11" s="5">
        <f t="shared" si="0"/>
        <v>40</v>
      </c>
      <c r="J11" s="6">
        <v>12</v>
      </c>
      <c r="K11" s="6"/>
      <c r="L11" s="5">
        <f t="shared" si="1"/>
        <v>52</v>
      </c>
      <c r="M11" s="7" t="s">
        <v>31</v>
      </c>
    </row>
    <row r="12" spans="1:14" s="5" customFormat="1" x14ac:dyDescent="0.25">
      <c r="A12" s="4" t="str">
        <f>"26/17"</f>
        <v>26/17</v>
      </c>
      <c r="B12" s="5" t="s">
        <v>22</v>
      </c>
      <c r="C12" s="6">
        <v>13</v>
      </c>
      <c r="D12" s="6">
        <v>10</v>
      </c>
      <c r="E12" s="6">
        <v>3</v>
      </c>
      <c r="F12" s="6">
        <v>12</v>
      </c>
      <c r="G12" s="6">
        <v>6</v>
      </c>
      <c r="H12" s="6">
        <v>2</v>
      </c>
      <c r="I12" s="5">
        <f t="shared" si="0"/>
        <v>20</v>
      </c>
      <c r="J12" s="6">
        <v>6</v>
      </c>
      <c r="K12" s="6">
        <v>0</v>
      </c>
      <c r="L12" s="5">
        <f t="shared" si="1"/>
        <v>20</v>
      </c>
      <c r="M12" s="7" t="s">
        <v>30</v>
      </c>
    </row>
    <row r="13" spans="1:14" s="5" customFormat="1" x14ac:dyDescent="0.25">
      <c r="A13" s="4" t="str">
        <f>"30/17"</f>
        <v>30/17</v>
      </c>
      <c r="B13" s="5" t="s">
        <v>23</v>
      </c>
      <c r="C13" s="6">
        <v>14</v>
      </c>
      <c r="D13" s="6">
        <v>10</v>
      </c>
      <c r="E13" s="6">
        <v>10</v>
      </c>
      <c r="F13" s="6">
        <v>14</v>
      </c>
      <c r="G13" s="6">
        <v>13</v>
      </c>
      <c r="H13" s="6">
        <v>13</v>
      </c>
      <c r="I13" s="5">
        <f t="shared" si="0"/>
        <v>40</v>
      </c>
      <c r="J13" s="6">
        <v>10</v>
      </c>
      <c r="K13" s="6"/>
      <c r="L13" s="5">
        <f t="shared" si="1"/>
        <v>50</v>
      </c>
      <c r="M13" s="7" t="s">
        <v>31</v>
      </c>
    </row>
    <row r="14" spans="1:14" s="5" customFormat="1" x14ac:dyDescent="0.25">
      <c r="A14" s="4" t="str">
        <f>"31/17"</f>
        <v>31/17</v>
      </c>
      <c r="B14" s="5" t="s">
        <v>24</v>
      </c>
      <c r="C14" s="6">
        <v>10</v>
      </c>
      <c r="D14" s="6">
        <v>12</v>
      </c>
      <c r="E14" s="6">
        <v>1</v>
      </c>
      <c r="F14" s="6">
        <v>11</v>
      </c>
      <c r="G14" s="6"/>
      <c r="H14" s="6">
        <v>2</v>
      </c>
      <c r="I14" s="5">
        <f t="shared" si="0"/>
        <v>25</v>
      </c>
      <c r="J14" s="6">
        <v>12</v>
      </c>
      <c r="K14" s="6">
        <v>18</v>
      </c>
      <c r="L14" s="5">
        <f t="shared" si="1"/>
        <v>43</v>
      </c>
      <c r="M14" s="7" t="s">
        <v>30</v>
      </c>
    </row>
    <row r="15" spans="1:14" s="5" customFormat="1" x14ac:dyDescent="0.25">
      <c r="A15" s="4" t="str">
        <f>"35/17"</f>
        <v>35/17</v>
      </c>
      <c r="B15" s="5" t="s">
        <v>25</v>
      </c>
      <c r="C15" s="6">
        <v>10</v>
      </c>
      <c r="D15" s="6">
        <v>6</v>
      </c>
      <c r="E15" s="6">
        <v>1</v>
      </c>
      <c r="F15" s="6">
        <v>15</v>
      </c>
      <c r="G15" s="6">
        <v>12</v>
      </c>
      <c r="H15" s="6">
        <v>5</v>
      </c>
      <c r="I15" s="5">
        <f t="shared" si="0"/>
        <v>32</v>
      </c>
      <c r="J15" s="6">
        <v>22</v>
      </c>
      <c r="K15" s="6"/>
      <c r="L15" s="5">
        <f t="shared" si="1"/>
        <v>54</v>
      </c>
      <c r="M15" s="7" t="s">
        <v>31</v>
      </c>
    </row>
    <row r="16" spans="1:14" s="5" customFormat="1" x14ac:dyDescent="0.25">
      <c r="A16" s="4" t="str">
        <f>"16/16"</f>
        <v>16/16</v>
      </c>
      <c r="B16" s="5" t="s">
        <v>26</v>
      </c>
      <c r="C16" s="6">
        <v>12</v>
      </c>
      <c r="D16" s="6">
        <v>19</v>
      </c>
      <c r="E16" s="6">
        <v>5</v>
      </c>
      <c r="F16" s="6">
        <v>12</v>
      </c>
      <c r="G16" s="6"/>
      <c r="H16" s="6">
        <v>9</v>
      </c>
      <c r="I16" s="5">
        <f t="shared" si="0"/>
        <v>40</v>
      </c>
      <c r="J16" s="6">
        <v>10</v>
      </c>
      <c r="K16" s="6"/>
      <c r="L16" s="5">
        <f t="shared" si="1"/>
        <v>50</v>
      </c>
      <c r="M16" s="7" t="s">
        <v>31</v>
      </c>
    </row>
    <row r="17" spans="1:13" s="5" customFormat="1" x14ac:dyDescent="0.25">
      <c r="A17" s="4" t="str">
        <f>"26/16"</f>
        <v>26/16</v>
      </c>
      <c r="B17" s="5" t="s">
        <v>27</v>
      </c>
      <c r="C17" s="6">
        <v>9</v>
      </c>
      <c r="D17" s="6">
        <v>11</v>
      </c>
      <c r="E17" s="6">
        <v>14</v>
      </c>
      <c r="F17" s="6">
        <v>12</v>
      </c>
      <c r="G17" s="6">
        <v>11</v>
      </c>
      <c r="H17" s="6"/>
      <c r="I17" s="5">
        <f t="shared" si="0"/>
        <v>37</v>
      </c>
      <c r="J17" s="6">
        <v>15</v>
      </c>
      <c r="K17" s="6"/>
      <c r="L17" s="5">
        <f t="shared" si="1"/>
        <v>52</v>
      </c>
      <c r="M17" s="7" t="s">
        <v>31</v>
      </c>
    </row>
    <row r="18" spans="1:13" s="5" customFormat="1" x14ac:dyDescent="0.25">
      <c r="A18" s="4" t="str">
        <f>"27/16"</f>
        <v>27/16</v>
      </c>
      <c r="B18" s="5" t="s">
        <v>28</v>
      </c>
      <c r="C18" s="6">
        <v>2</v>
      </c>
      <c r="D18" s="6">
        <v>5</v>
      </c>
      <c r="E18" s="6">
        <v>7</v>
      </c>
      <c r="F18" s="6">
        <v>1</v>
      </c>
      <c r="G18" s="6">
        <v>4</v>
      </c>
      <c r="H18" s="6">
        <v>4</v>
      </c>
      <c r="I18" s="5">
        <f t="shared" si="0"/>
        <v>9</v>
      </c>
      <c r="J18" s="6"/>
      <c r="K18" s="6"/>
      <c r="L18" s="5">
        <f t="shared" si="1"/>
        <v>9</v>
      </c>
      <c r="M18" s="7" t="s">
        <v>30</v>
      </c>
    </row>
    <row r="19" spans="1:13" s="5" customFormat="1" x14ac:dyDescent="0.25">
      <c r="A19" s="4" t="str">
        <f>"40/16"</f>
        <v>40/16</v>
      </c>
      <c r="B19" s="5" t="s">
        <v>29</v>
      </c>
      <c r="C19" s="6">
        <v>9</v>
      </c>
      <c r="D19" s="6">
        <v>9</v>
      </c>
      <c r="E19" s="6">
        <v>10</v>
      </c>
      <c r="F19" s="6">
        <v>13</v>
      </c>
      <c r="G19" s="6">
        <v>11</v>
      </c>
      <c r="H19" s="6"/>
      <c r="I19" s="5">
        <f t="shared" si="0"/>
        <v>34</v>
      </c>
      <c r="J19" s="6">
        <v>3</v>
      </c>
      <c r="K19" s="6">
        <v>6</v>
      </c>
      <c r="L19" s="5">
        <f t="shared" si="1"/>
        <v>40</v>
      </c>
      <c r="M19" s="7" t="s">
        <v>30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Aleksandar</dc:creator>
  <cp:keywords/>
  <dc:description/>
  <cp:lastModifiedBy>Aleksandar</cp:lastModifiedBy>
  <dcterms:created xsi:type="dcterms:W3CDTF">2006-09-16T00:00:00Z</dcterms:created>
  <dcterms:modified xsi:type="dcterms:W3CDTF">2018-09-20T10:51:31Z</dcterms:modified>
  <cp:category/>
</cp:coreProperties>
</file>