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4. Politicki marketing/"/>
    </mc:Choice>
  </mc:AlternateContent>
  <xr:revisionPtr revIDLastSave="0" documentId="13_ncr:1_{F08DDC49-797B-0843-8D02-C2F903FA4CD3}" xr6:coauthVersionLast="47" xr6:coauthVersionMax="47" xr10:uidLastSave="{00000000-0000-0000-0000-000000000000}"/>
  <bookViews>
    <workbookView xWindow="0" yWindow="460" windowWidth="25600" windowHeight="14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K28" i="1" s="1"/>
  <c r="M28" i="1" s="1"/>
  <c r="J58" i="1"/>
  <c r="K58" i="1" s="1"/>
  <c r="M58" i="1" s="1"/>
  <c r="J57" i="1"/>
  <c r="K57" i="1" s="1"/>
  <c r="M57" i="1" s="1"/>
  <c r="J56" i="1"/>
  <c r="K56" i="1"/>
  <c r="M56" i="1" s="1"/>
  <c r="J55" i="1"/>
  <c r="K55" i="1"/>
  <c r="M55" i="1" s="1"/>
  <c r="J54" i="1"/>
  <c r="K54" i="1" s="1"/>
  <c r="M54" i="1" s="1"/>
  <c r="J53" i="1"/>
  <c r="K53" i="1" s="1"/>
  <c r="M53" i="1" s="1"/>
  <c r="O53" i="1" s="1"/>
  <c r="J52" i="1"/>
  <c r="K52" i="1" s="1"/>
  <c r="M52" i="1" s="1"/>
  <c r="J51" i="1"/>
  <c r="K51" i="1"/>
  <c r="M51" i="1" s="1"/>
  <c r="J50" i="1"/>
  <c r="K50" i="1"/>
  <c r="M50" i="1"/>
  <c r="O50" i="1" s="1"/>
  <c r="J49" i="1"/>
  <c r="K49" i="1" s="1"/>
  <c r="M49" i="1" s="1"/>
  <c r="N49" i="1" s="1"/>
  <c r="J48" i="1"/>
  <c r="K48" i="1" s="1"/>
  <c r="M48" i="1" s="1"/>
  <c r="J47" i="1"/>
  <c r="K47" i="1"/>
  <c r="M47" i="1" s="1"/>
  <c r="J46" i="1"/>
  <c r="K46" i="1"/>
  <c r="M46" i="1"/>
  <c r="O46" i="1" s="1"/>
  <c r="J45" i="1"/>
  <c r="K45" i="1" s="1"/>
  <c r="M45" i="1" s="1"/>
  <c r="N45" i="1" s="1"/>
  <c r="J44" i="1"/>
  <c r="K44" i="1" s="1"/>
  <c r="M44" i="1" s="1"/>
  <c r="J43" i="1"/>
  <c r="K43" i="1"/>
  <c r="M43" i="1" s="1"/>
  <c r="J42" i="1"/>
  <c r="K42" i="1"/>
  <c r="M42" i="1"/>
  <c r="O42" i="1" s="1"/>
  <c r="J41" i="1"/>
  <c r="K41" i="1" s="1"/>
  <c r="M41" i="1" s="1"/>
  <c r="N41" i="1" s="1"/>
  <c r="J40" i="1"/>
  <c r="K40" i="1" s="1"/>
  <c r="M40" i="1" s="1"/>
  <c r="J39" i="1"/>
  <c r="K39" i="1"/>
  <c r="M39" i="1" s="1"/>
  <c r="J38" i="1"/>
  <c r="K38" i="1"/>
  <c r="M38" i="1" s="1"/>
  <c r="J37" i="1"/>
  <c r="K37" i="1" s="1"/>
  <c r="M37" i="1" s="1"/>
  <c r="O37" i="1" s="1"/>
  <c r="J36" i="1"/>
  <c r="K36" i="1" s="1"/>
  <c r="M36" i="1" s="1"/>
  <c r="O36" i="1" s="1"/>
  <c r="J35" i="1"/>
  <c r="K35" i="1"/>
  <c r="M35" i="1" s="1"/>
  <c r="J34" i="1"/>
  <c r="K34" i="1" s="1"/>
  <c r="M34" i="1" s="1"/>
  <c r="J33" i="1"/>
  <c r="K33" i="1" s="1"/>
  <c r="M33" i="1" s="1"/>
  <c r="J32" i="1"/>
  <c r="K32" i="1" s="1"/>
  <c r="M32" i="1" s="1"/>
  <c r="J31" i="1"/>
  <c r="K31" i="1"/>
  <c r="M31" i="1" s="1"/>
  <c r="J30" i="1"/>
  <c r="K30" i="1"/>
  <c r="M30" i="1"/>
  <c r="O30" i="1" s="1"/>
  <c r="J29" i="1"/>
  <c r="K29" i="1" s="1"/>
  <c r="M29" i="1" s="1"/>
  <c r="J27" i="1"/>
  <c r="K27" i="1" s="1"/>
  <c r="M27" i="1" s="1"/>
  <c r="J26" i="1"/>
  <c r="K26" i="1" s="1"/>
  <c r="M26" i="1" s="1"/>
  <c r="N26" i="1" s="1"/>
  <c r="J25" i="1"/>
  <c r="K25" i="1" s="1"/>
  <c r="M25" i="1" s="1"/>
  <c r="J24" i="1"/>
  <c r="K24" i="1" s="1"/>
  <c r="M24" i="1" s="1"/>
  <c r="J23" i="1"/>
  <c r="K23" i="1" s="1"/>
  <c r="M23" i="1" s="1"/>
  <c r="J22" i="1"/>
  <c r="K22" i="1" s="1"/>
  <c r="M22" i="1" s="1"/>
  <c r="J21" i="1"/>
  <c r="K21" i="1" s="1"/>
  <c r="M21" i="1" s="1"/>
  <c r="J20" i="1"/>
  <c r="K20" i="1" s="1"/>
  <c r="M20" i="1" s="1"/>
  <c r="J19" i="1"/>
  <c r="K19" i="1" s="1"/>
  <c r="M19" i="1" s="1"/>
  <c r="J18" i="1"/>
  <c r="K18" i="1" s="1"/>
  <c r="M18" i="1" s="1"/>
  <c r="J17" i="1"/>
  <c r="K17" i="1" s="1"/>
  <c r="M17" i="1" s="1"/>
  <c r="J16" i="1"/>
  <c r="K16" i="1" s="1"/>
  <c r="M16" i="1" s="1"/>
  <c r="J15" i="1"/>
  <c r="K15" i="1" s="1"/>
  <c r="M15" i="1" s="1"/>
  <c r="J14" i="1"/>
  <c r="K14" i="1" s="1"/>
  <c r="M14" i="1" s="1"/>
  <c r="J13" i="1"/>
  <c r="K13" i="1" s="1"/>
  <c r="M13" i="1" s="1"/>
  <c r="J12" i="1"/>
  <c r="K12" i="1"/>
  <c r="M12" i="1"/>
  <c r="O12" i="1" s="1"/>
  <c r="J11" i="1"/>
  <c r="K11" i="1" s="1"/>
  <c r="M11" i="1" s="1"/>
  <c r="J10" i="1"/>
  <c r="K10" i="1"/>
  <c r="M10" i="1" s="1"/>
  <c r="J9" i="1"/>
  <c r="K9" i="1"/>
  <c r="M9" i="1"/>
  <c r="O9" i="1" s="1"/>
  <c r="J8" i="1"/>
  <c r="K8" i="1"/>
  <c r="M8" i="1" s="1"/>
  <c r="N8" i="1" s="1"/>
  <c r="J7" i="1"/>
  <c r="K7" i="1"/>
  <c r="M7" i="1" s="1"/>
  <c r="J6" i="1"/>
  <c r="K6" i="1" s="1"/>
  <c r="M6" i="1" s="1"/>
  <c r="N6" i="1" s="1"/>
  <c r="N46" i="1"/>
  <c r="N42" i="1"/>
  <c r="N30" i="1"/>
  <c r="N50" i="1"/>
  <c r="N9" i="1"/>
  <c r="O34" i="1" l="1"/>
  <c r="N34" i="1"/>
  <c r="O38" i="1"/>
  <c r="N38" i="1"/>
  <c r="O17" i="1"/>
  <c r="N17" i="1"/>
  <c r="O15" i="1"/>
  <c r="N15" i="1"/>
  <c r="O19" i="1"/>
  <c r="N19" i="1"/>
  <c r="O23" i="1"/>
  <c r="N23" i="1"/>
  <c r="N27" i="1"/>
  <c r="O27" i="1"/>
  <c r="O33" i="1"/>
  <c r="N33" i="1"/>
  <c r="N35" i="1"/>
  <c r="O35" i="1"/>
  <c r="O44" i="1"/>
  <c r="N44" i="1"/>
  <c r="O51" i="1"/>
  <c r="N51" i="1"/>
  <c r="O54" i="1"/>
  <c r="N54" i="1"/>
  <c r="O13" i="1"/>
  <c r="N13" i="1"/>
  <c r="N10" i="1"/>
  <c r="O10" i="1"/>
  <c r="O7" i="1"/>
  <c r="N7" i="1"/>
  <c r="N16" i="1"/>
  <c r="O16" i="1"/>
  <c r="O20" i="1"/>
  <c r="N20" i="1"/>
  <c r="O24" i="1"/>
  <c r="N24" i="1"/>
  <c r="O29" i="1"/>
  <c r="N29" i="1"/>
  <c r="N31" i="1"/>
  <c r="O31" i="1"/>
  <c r="O40" i="1"/>
  <c r="N40" i="1"/>
  <c r="T2" i="1" s="1"/>
  <c r="N47" i="1"/>
  <c r="O47" i="1"/>
  <c r="O55" i="1"/>
  <c r="N55" i="1"/>
  <c r="N57" i="1"/>
  <c r="O57" i="1"/>
  <c r="O21" i="1"/>
  <c r="N21" i="1"/>
  <c r="O25" i="1"/>
  <c r="N25" i="1"/>
  <c r="O43" i="1"/>
  <c r="N43" i="1"/>
  <c r="N52" i="1"/>
  <c r="O52" i="1"/>
  <c r="O58" i="1"/>
  <c r="N58" i="1"/>
  <c r="O11" i="1"/>
  <c r="N11" i="1"/>
  <c r="N14" i="1"/>
  <c r="O14" i="1"/>
  <c r="N18" i="1"/>
  <c r="O18" i="1"/>
  <c r="N22" i="1"/>
  <c r="O22" i="1"/>
  <c r="O32" i="1"/>
  <c r="N32" i="1"/>
  <c r="O39" i="1"/>
  <c r="N39" i="1"/>
  <c r="O48" i="1"/>
  <c r="N48" i="1"/>
  <c r="O56" i="1"/>
  <c r="N56" i="1"/>
  <c r="O28" i="1"/>
  <c r="N28" i="1"/>
  <c r="N12" i="1"/>
  <c r="O6" i="1"/>
  <c r="O8" i="1"/>
  <c r="N53" i="1"/>
  <c r="O41" i="1"/>
  <c r="O49" i="1"/>
  <c r="O45" i="1"/>
  <c r="N36" i="1"/>
  <c r="O26" i="1"/>
  <c r="N37" i="1"/>
  <c r="S2" i="1" s="1"/>
  <c r="U2" i="1" l="1"/>
  <c r="Q2" i="1"/>
  <c r="P2" i="1"/>
  <c r="R2" i="1"/>
  <c r="V2" i="1"/>
  <c r="Q3" i="1" l="1"/>
  <c r="V3" i="1"/>
  <c r="S3" i="1"/>
  <c r="T3" i="1"/>
  <c r="R3" i="1"/>
  <c r="P3" i="1"/>
  <c r="U3" i="1"/>
  <c r="P4" i="1" s="1"/>
</calcChain>
</file>

<file path=xl/sharedStrings.xml><?xml version="1.0" encoding="utf-8"?>
<sst xmlns="http://schemas.openxmlformats.org/spreadsheetml/2006/main" count="164" uniqueCount="113">
  <si>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</si>
  <si>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</si>
  <si>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</si>
  <si>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</si>
  <si>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</si>
  <si>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</si>
  <si>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</si>
  <si>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</si>
  <si>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</si>
  <si>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</si>
  <si>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</si>
  <si>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</si>
  <si>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</si>
  <si>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</si>
  <si>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</si>
  <si>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</si>
  <si>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</si>
  <si>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</si>
  <si>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</si>
  <si>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</si>
  <si>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Nemanja</t>
  </si>
  <si>
    <t>Jovanka</t>
  </si>
  <si>
    <t>Delić</t>
  </si>
  <si>
    <t>Nataša</t>
  </si>
  <si>
    <t>Adžić</t>
  </si>
  <si>
    <t>Božović</t>
  </si>
  <si>
    <t>PREDMET: Politicki marketing</t>
  </si>
  <si>
    <t>Andrea</t>
  </si>
  <si>
    <t>Jovana</t>
  </si>
  <si>
    <t>Krivokapić</t>
  </si>
  <si>
    <t>Marija</t>
  </si>
  <si>
    <t>Aleksandra</t>
  </si>
  <si>
    <t>Aritonović</t>
  </si>
  <si>
    <t>Nevena</t>
  </si>
  <si>
    <t>Mrkaić</t>
  </si>
  <si>
    <t>Ćetković</t>
  </si>
  <si>
    <t>Anica</t>
  </si>
  <si>
    <t>Vujadinović</t>
  </si>
  <si>
    <t>Kristina</t>
  </si>
  <si>
    <t>Mačić</t>
  </si>
  <si>
    <t>Sanja</t>
  </si>
  <si>
    <t>POL</t>
  </si>
  <si>
    <t>NOV</t>
  </si>
  <si>
    <t>Aiša</t>
  </si>
  <si>
    <t>Koćić</t>
  </si>
  <si>
    <t>Milica</t>
  </si>
  <si>
    <t>Jana</t>
  </si>
  <si>
    <t>Lutovac</t>
  </si>
  <si>
    <t>Tijana</t>
  </si>
  <si>
    <t>Nikčević</t>
  </si>
  <si>
    <t>Rajković</t>
  </si>
  <si>
    <t>Rifat</t>
  </si>
  <si>
    <t>Tuzović</t>
  </si>
  <si>
    <t>Anđela</t>
  </si>
  <si>
    <t>Bečanović</t>
  </si>
  <si>
    <t>Sara</t>
  </si>
  <si>
    <t>MED</t>
  </si>
  <si>
    <t>Uk-Kol:</t>
  </si>
  <si>
    <t>Uk-Sem</t>
  </si>
  <si>
    <t>Petar</t>
  </si>
  <si>
    <t>Laušević</t>
  </si>
  <si>
    <t>Mirko</t>
  </si>
  <si>
    <t>Miranović</t>
  </si>
  <si>
    <t>Helena</t>
  </si>
  <si>
    <t>Brajović</t>
  </si>
  <si>
    <t>Una</t>
  </si>
  <si>
    <t>Vukotić</t>
  </si>
  <si>
    <t>Jelena</t>
  </si>
  <si>
    <t>Radulović</t>
  </si>
  <si>
    <t>Miloš</t>
  </si>
  <si>
    <t>Dejana</t>
  </si>
  <si>
    <t>Peličić</t>
  </si>
  <si>
    <t>Nikolina</t>
  </si>
  <si>
    <t>Vračar</t>
  </si>
  <si>
    <t>Majna</t>
  </si>
  <si>
    <t>Merulić</t>
  </si>
  <si>
    <t>Almina</t>
  </si>
  <si>
    <t>Kalač</t>
  </si>
  <si>
    <t>Melisa</t>
  </si>
  <si>
    <t>Orahovac</t>
  </si>
  <si>
    <t>Iva</t>
  </si>
  <si>
    <t>Drašković</t>
  </si>
  <si>
    <t>Katarina</t>
  </si>
  <si>
    <t>Nikolić</t>
  </si>
  <si>
    <t>Anja</t>
  </si>
  <si>
    <t>Stanišić</t>
  </si>
  <si>
    <t>Darija</t>
  </si>
  <si>
    <t>Dragović</t>
  </si>
  <si>
    <t>Rakočević</t>
  </si>
  <si>
    <t>Prijović</t>
  </si>
  <si>
    <t>Međedović</t>
  </si>
  <si>
    <t>Tešić</t>
  </si>
  <si>
    <t>Damjan</t>
  </si>
  <si>
    <t>Draga</t>
  </si>
  <si>
    <t>Ivanović</t>
  </si>
  <si>
    <t>Stefan</t>
  </si>
  <si>
    <t>Blečić</t>
  </si>
  <si>
    <t>Jakovljević</t>
  </si>
  <si>
    <t>Tomović</t>
  </si>
  <si>
    <t>Perović</t>
  </si>
  <si>
    <t>Mićanović</t>
  </si>
  <si>
    <t>Nađa</t>
  </si>
  <si>
    <t>Ašanin</t>
  </si>
  <si>
    <t>Rovčanin</t>
  </si>
  <si>
    <t>Sekulović</t>
  </si>
  <si>
    <t>Teodora</t>
  </si>
  <si>
    <t>Đurišić</t>
  </si>
  <si>
    <t>Ana</t>
  </si>
  <si>
    <t>Burić</t>
  </si>
  <si>
    <t>Femić</t>
  </si>
  <si>
    <t>Nikola</t>
  </si>
  <si>
    <t>Vidić</t>
  </si>
  <si>
    <t>PMO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</si>
</sst>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color rgb="FF333333"/>
      <name val="Verdana"/>
      <family val="2"/>
    </font>
    <font>
      <sz val="12"/>
      <color rgb="FF333333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/>
    <xf numFmtId="0" fontId="1" fillId="2" borderId="5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8" xfId="0" applyFont="1" applyFill="1" applyBorder="1" applyAlignment="1">
      <alignment horizontal="center" vertical="center"/>
    </xf>
    <xf numFmtId="0" fontId="3" fillId="2" borderId="28" xfId="0" applyFont="1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3" borderId="1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 shrinkToFit="1"/>
    </xf>
    <xf numFmtId="0" fontId="2" fillId="5" borderId="16" xfId="0" applyFont="1" applyFill="1" applyBorder="1" applyAlignment="1">
      <alignment horizontal="center" vertical="center" wrapText="1" shrinkToFit="1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topLeftCell="A5" workbookViewId="0">
      <selection activeCell="H22" sqref="H22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1.83203125" style="4" customWidth="1"/>
    <col min="5" max="5" width="13.33203125" style="4" customWidth="1"/>
    <col min="6" max="6" width="10.5" style="4" customWidth="1"/>
    <col min="7" max="7" width="6.83203125" style="4" customWidth="1"/>
    <col min="8" max="8" width="6" style="4" customWidth="1"/>
    <col min="9" max="9" width="5.5" style="4" customWidth="1"/>
    <col min="10" max="11" width="7.6640625" style="12" customWidth="1"/>
    <col min="12" max="12" width="6.6640625" style="34" customWidth="1"/>
    <col min="13" max="13" width="6.83203125" style="34" customWidth="1"/>
    <col min="14" max="14" width="9.1640625" style="4"/>
    <col min="15" max="21" width="9.1640625" style="36"/>
    <col min="22" max="22" width="10.5" style="36" customWidth="1"/>
    <col min="23" max="16384" width="9.1640625" style="36"/>
  </cols>
  <sheetData>
    <row r="1" spans="1:22" ht="17" thickTop="1" thickBot="1" x14ac:dyDescent="0.25">
      <c r="A1" s="17" t="s">
        <v>26</v>
      </c>
      <c r="B1" s="18"/>
      <c r="C1" s="19"/>
      <c r="D1" s="20"/>
      <c r="E1" s="21"/>
      <c r="F1" s="22"/>
      <c r="G1" s="23"/>
      <c r="H1" s="23"/>
      <c r="I1" s="23"/>
      <c r="J1" s="24"/>
      <c r="K1" s="24"/>
      <c r="L1" s="32"/>
      <c r="M1" s="32"/>
      <c r="N1" s="25"/>
      <c r="O1" s="16"/>
      <c r="P1" s="13" t="s">
        <v>11</v>
      </c>
      <c r="Q1" s="14" t="s">
        <v>10</v>
      </c>
      <c r="R1" s="14" t="s">
        <v>12</v>
      </c>
      <c r="S1" s="14" t="s">
        <v>13</v>
      </c>
      <c r="T1" s="14" t="s">
        <v>14</v>
      </c>
      <c r="U1" s="15" t="s">
        <v>15</v>
      </c>
      <c r="V1" s="15" t="s">
        <v>19</v>
      </c>
    </row>
    <row r="2" spans="1:22" ht="17" thickTop="1" thickBot="1" x14ac:dyDescent="0.25">
      <c r="A2" s="26"/>
      <c r="B2" s="27"/>
      <c r="C2" s="28"/>
      <c r="D2" s="29"/>
      <c r="E2" s="1"/>
      <c r="F2" s="30"/>
      <c r="G2" s="11"/>
      <c r="H2" s="11"/>
      <c r="I2" s="11"/>
      <c r="J2" s="31"/>
      <c r="K2" s="31"/>
      <c r="L2" s="33"/>
      <c r="M2" s="33"/>
      <c r="N2" s="8"/>
      <c r="O2" s="16" t="s">
        <v>16</v>
      </c>
      <c r="P2" s="13">
        <f>COUNTIF(N6:N137,"A")</f>
        <v>0</v>
      </c>
      <c r="Q2" s="14">
        <f>COUNTIF(N6:N137,"B")</f>
        <v>0</v>
      </c>
      <c r="R2" s="14">
        <f>COUNTIF(N6:N137,"C")</f>
        <v>0</v>
      </c>
      <c r="S2" s="14">
        <f>COUNTIF(N6:N137,"D")</f>
        <v>0</v>
      </c>
      <c r="T2" s="14">
        <f>COUNTIF(N6:N137,"E")</f>
        <v>0</v>
      </c>
      <c r="U2" s="15">
        <f>COUNTIF(N6:N58,"F")</f>
        <v>18</v>
      </c>
      <c r="V2" s="15">
        <f>COUNTIF(N6:N58,"Neaktivno")</f>
        <v>35</v>
      </c>
    </row>
    <row r="3" spans="1:22" ht="17" thickTop="1" thickBot="1" x14ac:dyDescent="0.25">
      <c r="A3" s="53" t="s">
        <v>0</v>
      </c>
      <c r="B3" s="2"/>
      <c r="C3" s="3"/>
      <c r="D3" s="56" t="s">
        <v>1</v>
      </c>
      <c r="E3" s="57"/>
      <c r="F3" s="62" t="s">
        <v>2</v>
      </c>
      <c r="G3" s="11"/>
      <c r="H3" s="11"/>
      <c r="I3" s="11"/>
      <c r="J3" s="31"/>
      <c r="K3" s="31"/>
      <c r="L3" s="33"/>
      <c r="M3" s="33"/>
      <c r="N3" s="9"/>
      <c r="O3" s="16" t="s">
        <v>17</v>
      </c>
      <c r="P3" s="49">
        <f>(P2/SUM(P2:U2))*100</f>
        <v>0</v>
      </c>
      <c r="Q3" s="49">
        <f>(Q2/SUM(P2:U2))*100</f>
        <v>0</v>
      </c>
      <c r="R3" s="49">
        <f>(R2/SUM(P2:U2))*100</f>
        <v>0</v>
      </c>
      <c r="S3" s="49">
        <f>(S2/SUM(P2:U2))*100</f>
        <v>0</v>
      </c>
      <c r="T3" s="49">
        <f>(T2/SUM(P2:U2))*100</f>
        <v>0</v>
      </c>
      <c r="U3" s="50">
        <f>(U2/SUM(P2:U2))*100</f>
        <v>100</v>
      </c>
      <c r="V3" s="50">
        <f>(V2/SUM(P2:V2))*100</f>
        <v>66.037735849056602</v>
      </c>
    </row>
    <row r="4" spans="1:22" ht="18" customHeight="1" thickTop="1" thickBot="1" x14ac:dyDescent="0.25">
      <c r="A4" s="54"/>
      <c r="B4" s="65" t="s">
        <v>3</v>
      </c>
      <c r="C4" s="66"/>
      <c r="D4" s="58"/>
      <c r="E4" s="59"/>
      <c r="F4" s="63"/>
      <c r="G4" s="43" t="s">
        <v>9</v>
      </c>
      <c r="H4" s="7" t="s">
        <v>5</v>
      </c>
      <c r="I4" s="7" t="s">
        <v>6</v>
      </c>
      <c r="J4" s="46" t="s">
        <v>57</v>
      </c>
      <c r="K4" s="41" t="s">
        <v>58</v>
      </c>
      <c r="L4" s="7" t="s">
        <v>7</v>
      </c>
      <c r="M4" s="7" t="s">
        <v>8</v>
      </c>
      <c r="N4" s="7" t="s">
        <v>4</v>
      </c>
      <c r="O4" s="16" t="s">
        <v>18</v>
      </c>
      <c r="P4" s="49">
        <f>100-U3</f>
        <v>0</v>
      </c>
      <c r="Q4" s="51"/>
      <c r="R4" s="51"/>
      <c r="S4" s="51"/>
      <c r="T4" s="51"/>
      <c r="U4" s="50"/>
    </row>
    <row r="5" spans="1:22" ht="17" thickTop="1" thickBot="1" x14ac:dyDescent="0.25">
      <c r="A5" s="55"/>
      <c r="B5" s="67"/>
      <c r="C5" s="68"/>
      <c r="D5" s="60"/>
      <c r="E5" s="61"/>
      <c r="F5" s="64"/>
      <c r="G5" s="44"/>
      <c r="H5" s="11"/>
      <c r="I5" s="11"/>
      <c r="J5" s="47"/>
      <c r="K5" s="31"/>
      <c r="L5" s="33"/>
      <c r="M5" s="33"/>
      <c r="N5" s="5"/>
    </row>
    <row r="6" spans="1:22" ht="18" thickTop="1" thickBot="1" x14ac:dyDescent="0.25">
      <c r="A6" s="35"/>
      <c r="B6" s="52">
        <v>9</v>
      </c>
      <c r="C6" s="52">
        <v>2019</v>
      </c>
      <c r="D6" s="52" t="s">
        <v>59</v>
      </c>
      <c r="E6" s="52" t="s">
        <v>60</v>
      </c>
      <c r="F6" s="39" t="s">
        <v>112</v>
      </c>
      <c r="G6" s="45"/>
      <c r="H6" s="6">
        <v>17</v>
      </c>
      <c r="I6" s="6"/>
      <c r="J6" s="48">
        <f>IF(I6&gt;H6, I6, H6)</f>
        <v>17</v>
      </c>
      <c r="K6" s="42">
        <f>SUM(G6,J6)</f>
        <v>17</v>
      </c>
      <c r="L6" s="6"/>
      <c r="M6" s="6">
        <f>SUM(K6,L6)</f>
        <v>17</v>
      </c>
      <c r="N6" s="6" t="str">
        <f>IF(M6=0,"Neaktivno", IF(M6&gt;89.9,"A",IF(M6&gt;79.9,"B",IF(M6&gt;69.9,"C",IF(M6&gt;59.9,"D",IF(M6&gt;49.9,"E","F"))))))</f>
        <v>F</v>
      </c>
      <c r="O6" s="36">
        <f>M6-L6</f>
        <v>17</v>
      </c>
    </row>
    <row r="7" spans="1:22" ht="18" thickTop="1" thickBot="1" x14ac:dyDescent="0.25">
      <c r="A7" s="35"/>
      <c r="B7" s="52">
        <v>16</v>
      </c>
      <c r="C7" s="52">
        <v>2019</v>
      </c>
      <c r="D7" s="52" t="s">
        <v>61</v>
      </c>
      <c r="E7" s="52" t="s">
        <v>62</v>
      </c>
      <c r="F7" s="39" t="s">
        <v>112</v>
      </c>
      <c r="G7" s="45"/>
      <c r="H7" s="10"/>
      <c r="I7" s="10"/>
      <c r="J7" s="48">
        <f t="shared" ref="J7:J58" si="0">IF(I7&gt;H7, I7, H7)</f>
        <v>0</v>
      </c>
      <c r="K7" s="42">
        <f t="shared" ref="K7:K58" si="1">SUM(G7,J7)</f>
        <v>0</v>
      </c>
      <c r="L7" s="10"/>
      <c r="M7" s="6">
        <f t="shared" ref="M7:M58" si="2">SUM(K7,L7)</f>
        <v>0</v>
      </c>
      <c r="N7" s="6" t="str">
        <f t="shared" ref="N7:N58" si="3">IF(M7=0,"Neaktivno", IF(M7&gt;89.9,"A",IF(M7&gt;79.9,"B",IF(M7&gt;69.9,"C",IF(M7&gt;59.9,"D",IF(M7&gt;49.9,"E","F"))))))</f>
        <v>Neaktivno</v>
      </c>
      <c r="O7" s="36">
        <f t="shared" ref="O7:O58" si="4">M7-L7</f>
        <v>0</v>
      </c>
    </row>
    <row r="8" spans="1:22" ht="18" thickTop="1" thickBot="1" x14ac:dyDescent="0.25">
      <c r="A8" s="35"/>
      <c r="B8" s="52">
        <v>17</v>
      </c>
      <c r="C8" s="52">
        <v>2019</v>
      </c>
      <c r="D8" s="52" t="s">
        <v>63</v>
      </c>
      <c r="E8" s="52" t="s">
        <v>64</v>
      </c>
      <c r="F8" s="39" t="s">
        <v>112</v>
      </c>
      <c r="G8" s="45"/>
      <c r="H8" s="10">
        <v>26</v>
      </c>
      <c r="I8" s="10"/>
      <c r="J8" s="48">
        <f t="shared" si="0"/>
        <v>26</v>
      </c>
      <c r="K8" s="42">
        <f t="shared" si="1"/>
        <v>26</v>
      </c>
      <c r="L8" s="10"/>
      <c r="M8" s="6">
        <f t="shared" si="2"/>
        <v>26</v>
      </c>
      <c r="N8" s="6" t="str">
        <f t="shared" si="3"/>
        <v>F</v>
      </c>
      <c r="O8" s="36">
        <f t="shared" si="4"/>
        <v>26</v>
      </c>
    </row>
    <row r="9" spans="1:22" ht="18" thickTop="1" thickBot="1" x14ac:dyDescent="0.25">
      <c r="A9" s="35"/>
      <c r="B9" s="52">
        <v>18</v>
      </c>
      <c r="C9" s="52">
        <v>2019</v>
      </c>
      <c r="D9" s="52" t="s">
        <v>65</v>
      </c>
      <c r="E9" s="52" t="s">
        <v>66</v>
      </c>
      <c r="F9" s="39" t="s">
        <v>112</v>
      </c>
      <c r="G9" s="45"/>
      <c r="H9" s="10"/>
      <c r="I9" s="10"/>
      <c r="J9" s="48">
        <f t="shared" si="0"/>
        <v>0</v>
      </c>
      <c r="K9" s="42">
        <f t="shared" si="1"/>
        <v>0</v>
      </c>
      <c r="L9" s="10"/>
      <c r="M9" s="6">
        <f t="shared" si="2"/>
        <v>0</v>
      </c>
      <c r="N9" s="6" t="str">
        <f t="shared" si="3"/>
        <v>Neaktivno</v>
      </c>
      <c r="O9" s="36">
        <f t="shared" si="4"/>
        <v>0</v>
      </c>
    </row>
    <row r="10" spans="1:22" ht="18" thickTop="1" thickBot="1" x14ac:dyDescent="0.25">
      <c r="A10" s="35"/>
      <c r="B10" s="52">
        <v>19</v>
      </c>
      <c r="C10" s="52">
        <v>2019</v>
      </c>
      <c r="D10" s="52" t="s">
        <v>67</v>
      </c>
      <c r="E10" s="52" t="s">
        <v>68</v>
      </c>
      <c r="F10" s="39" t="s">
        <v>112</v>
      </c>
      <c r="G10" s="45"/>
      <c r="H10" s="10"/>
      <c r="I10" s="10"/>
      <c r="J10" s="48">
        <f t="shared" si="0"/>
        <v>0</v>
      </c>
      <c r="K10" s="42">
        <f t="shared" si="1"/>
        <v>0</v>
      </c>
      <c r="L10" s="10"/>
      <c r="M10" s="6">
        <f t="shared" si="2"/>
        <v>0</v>
      </c>
      <c r="N10" s="6" t="str">
        <f t="shared" si="3"/>
        <v>Neaktivno</v>
      </c>
      <c r="O10" s="36">
        <f t="shared" si="4"/>
        <v>0</v>
      </c>
    </row>
    <row r="11" spans="1:22" ht="18" thickTop="1" thickBot="1" x14ac:dyDescent="0.25">
      <c r="A11" s="35"/>
      <c r="B11" s="52">
        <v>43</v>
      </c>
      <c r="C11" s="52">
        <v>2019</v>
      </c>
      <c r="D11" s="52" t="s">
        <v>69</v>
      </c>
      <c r="E11" s="52" t="s">
        <v>62</v>
      </c>
      <c r="F11" s="39" t="s">
        <v>112</v>
      </c>
      <c r="G11" s="45"/>
      <c r="H11" s="10">
        <v>17</v>
      </c>
      <c r="I11" s="10"/>
      <c r="J11" s="48">
        <f t="shared" si="0"/>
        <v>17</v>
      </c>
      <c r="K11" s="42">
        <f t="shared" si="1"/>
        <v>17</v>
      </c>
      <c r="L11" s="10"/>
      <c r="M11" s="6">
        <f t="shared" si="2"/>
        <v>17</v>
      </c>
      <c r="N11" s="6" t="str">
        <f t="shared" si="3"/>
        <v>F</v>
      </c>
      <c r="O11" s="36">
        <f t="shared" si="4"/>
        <v>17</v>
      </c>
    </row>
    <row r="12" spans="1:22" ht="18" thickTop="1" thickBot="1" x14ac:dyDescent="0.25">
      <c r="A12" s="35"/>
      <c r="B12" s="52">
        <v>48</v>
      </c>
      <c r="C12" s="52">
        <v>2019</v>
      </c>
      <c r="D12" s="52" t="s">
        <v>70</v>
      </c>
      <c r="E12" s="52" t="s">
        <v>71</v>
      </c>
      <c r="F12" s="39" t="s">
        <v>112</v>
      </c>
      <c r="G12" s="45"/>
      <c r="H12" s="10"/>
      <c r="I12" s="10"/>
      <c r="J12" s="48">
        <f t="shared" si="0"/>
        <v>0</v>
      </c>
      <c r="K12" s="42">
        <f t="shared" si="1"/>
        <v>0</v>
      </c>
      <c r="L12" s="10"/>
      <c r="M12" s="6">
        <f t="shared" si="2"/>
        <v>0</v>
      </c>
      <c r="N12" s="6" t="str">
        <f t="shared" si="3"/>
        <v>Neaktivno</v>
      </c>
      <c r="O12" s="36">
        <f t="shared" si="4"/>
        <v>0</v>
      </c>
    </row>
    <row r="13" spans="1:22" ht="18" thickTop="1" thickBot="1" x14ac:dyDescent="0.25">
      <c r="A13" s="35"/>
      <c r="B13" s="52">
        <v>49</v>
      </c>
      <c r="C13" s="52">
        <v>2019</v>
      </c>
      <c r="D13" s="52" t="s">
        <v>72</v>
      </c>
      <c r="E13" s="52" t="s">
        <v>73</v>
      </c>
      <c r="F13" s="39" t="s">
        <v>112</v>
      </c>
      <c r="G13" s="45"/>
      <c r="H13" s="10">
        <v>0</v>
      </c>
      <c r="I13" s="10"/>
      <c r="J13" s="48">
        <f t="shared" si="0"/>
        <v>0</v>
      </c>
      <c r="K13" s="42">
        <f t="shared" si="1"/>
        <v>0</v>
      </c>
      <c r="L13" s="10"/>
      <c r="M13" s="6">
        <f t="shared" si="2"/>
        <v>0</v>
      </c>
      <c r="N13" s="6" t="str">
        <f t="shared" si="3"/>
        <v>Neaktivno</v>
      </c>
      <c r="O13" s="36">
        <f t="shared" si="4"/>
        <v>0</v>
      </c>
    </row>
    <row r="14" spans="1:22" ht="18" thickTop="1" thickBot="1" x14ac:dyDescent="0.25">
      <c r="A14" s="35"/>
      <c r="B14" s="52">
        <v>59</v>
      </c>
      <c r="C14" s="52">
        <v>2019</v>
      </c>
      <c r="D14" s="52" t="s">
        <v>74</v>
      </c>
      <c r="E14" s="52" t="s">
        <v>75</v>
      </c>
      <c r="F14" s="39" t="s">
        <v>112</v>
      </c>
      <c r="G14" s="45"/>
      <c r="H14" s="10"/>
      <c r="I14" s="10"/>
      <c r="J14" s="48">
        <f t="shared" si="0"/>
        <v>0</v>
      </c>
      <c r="K14" s="42">
        <f t="shared" si="1"/>
        <v>0</v>
      </c>
      <c r="L14" s="10"/>
      <c r="M14" s="6">
        <f t="shared" si="2"/>
        <v>0</v>
      </c>
      <c r="N14" s="6" t="str">
        <f t="shared" si="3"/>
        <v>Neaktivno</v>
      </c>
      <c r="O14" s="36">
        <f t="shared" si="4"/>
        <v>0</v>
      </c>
    </row>
    <row r="15" spans="1:22" ht="18" thickTop="1" thickBot="1" x14ac:dyDescent="0.25">
      <c r="A15" s="35"/>
      <c r="B15" s="52">
        <v>12</v>
      </c>
      <c r="C15" s="52">
        <v>2018</v>
      </c>
      <c r="D15" s="52" t="s">
        <v>76</v>
      </c>
      <c r="E15" s="52" t="s">
        <v>77</v>
      </c>
      <c r="F15" s="39" t="s">
        <v>112</v>
      </c>
      <c r="G15" s="45"/>
      <c r="H15" s="10"/>
      <c r="I15" s="10"/>
      <c r="J15" s="48">
        <f t="shared" si="0"/>
        <v>0</v>
      </c>
      <c r="K15" s="42">
        <f t="shared" si="1"/>
        <v>0</v>
      </c>
      <c r="L15" s="10"/>
      <c r="M15" s="6">
        <f t="shared" si="2"/>
        <v>0</v>
      </c>
      <c r="N15" s="6" t="str">
        <f t="shared" si="3"/>
        <v>Neaktivno</v>
      </c>
      <c r="O15" s="36">
        <f t="shared" si="4"/>
        <v>0</v>
      </c>
    </row>
    <row r="16" spans="1:22" ht="18" thickTop="1" thickBot="1" x14ac:dyDescent="0.25">
      <c r="A16" s="35"/>
      <c r="B16" s="52">
        <v>23</v>
      </c>
      <c r="C16" s="52">
        <v>2018</v>
      </c>
      <c r="D16" s="52" t="s">
        <v>78</v>
      </c>
      <c r="E16" s="52" t="s">
        <v>79</v>
      </c>
      <c r="F16" s="39" t="s">
        <v>112</v>
      </c>
      <c r="G16" s="45"/>
      <c r="H16" s="10"/>
      <c r="I16" s="10"/>
      <c r="J16" s="48">
        <f t="shared" si="0"/>
        <v>0</v>
      </c>
      <c r="K16" s="42">
        <f t="shared" si="1"/>
        <v>0</v>
      </c>
      <c r="L16" s="10"/>
      <c r="M16" s="6">
        <f t="shared" si="2"/>
        <v>0</v>
      </c>
      <c r="N16" s="6" t="str">
        <f t="shared" si="3"/>
        <v>Neaktivno</v>
      </c>
      <c r="O16" s="36">
        <f t="shared" si="4"/>
        <v>0</v>
      </c>
    </row>
    <row r="17" spans="1:15" ht="18" thickTop="1" thickBot="1" x14ac:dyDescent="0.25">
      <c r="A17" s="35"/>
      <c r="B17" s="52">
        <v>45</v>
      </c>
      <c r="C17" s="52">
        <v>2017</v>
      </c>
      <c r="D17" s="52" t="s">
        <v>43</v>
      </c>
      <c r="E17" s="52" t="s">
        <v>44</v>
      </c>
      <c r="F17" s="39" t="s">
        <v>112</v>
      </c>
      <c r="G17" s="45"/>
      <c r="H17" s="10"/>
      <c r="I17" s="10"/>
      <c r="J17" s="48">
        <f t="shared" si="0"/>
        <v>0</v>
      </c>
      <c r="K17" s="42">
        <f t="shared" si="1"/>
        <v>0</v>
      </c>
      <c r="L17" s="10"/>
      <c r="M17" s="6">
        <f t="shared" si="2"/>
        <v>0</v>
      </c>
      <c r="N17" s="6" t="str">
        <f t="shared" si="3"/>
        <v>Neaktivno</v>
      </c>
      <c r="O17" s="36">
        <f t="shared" si="4"/>
        <v>0</v>
      </c>
    </row>
    <row r="18" spans="1:15" ht="18" thickTop="1" thickBot="1" x14ac:dyDescent="0.25">
      <c r="A18" s="35"/>
      <c r="B18" s="52">
        <v>102</v>
      </c>
      <c r="C18" s="52">
        <v>2019</v>
      </c>
      <c r="D18" s="52" t="s">
        <v>80</v>
      </c>
      <c r="E18" s="52" t="s">
        <v>81</v>
      </c>
      <c r="F18" s="39" t="s">
        <v>56</v>
      </c>
      <c r="G18" s="45"/>
      <c r="H18" s="10">
        <v>23</v>
      </c>
      <c r="I18" s="10"/>
      <c r="J18" s="48">
        <f t="shared" si="0"/>
        <v>23</v>
      </c>
      <c r="K18" s="42">
        <f t="shared" si="1"/>
        <v>23</v>
      </c>
      <c r="L18" s="10"/>
      <c r="M18" s="6">
        <f t="shared" si="2"/>
        <v>23</v>
      </c>
      <c r="N18" s="6" t="str">
        <f t="shared" si="3"/>
        <v>F</v>
      </c>
      <c r="O18" s="36">
        <f t="shared" si="4"/>
        <v>23</v>
      </c>
    </row>
    <row r="19" spans="1:15" ht="18" thickTop="1" thickBot="1" x14ac:dyDescent="0.25">
      <c r="A19" s="40"/>
      <c r="B19" s="52">
        <v>104</v>
      </c>
      <c r="C19" s="52">
        <v>2019</v>
      </c>
      <c r="D19" s="52" t="s">
        <v>82</v>
      </c>
      <c r="E19" s="52" t="s">
        <v>83</v>
      </c>
      <c r="F19" s="39" t="s">
        <v>56</v>
      </c>
      <c r="G19" s="45"/>
      <c r="H19" s="10">
        <v>24</v>
      </c>
      <c r="I19" s="10"/>
      <c r="J19" s="48">
        <f t="shared" si="0"/>
        <v>24</v>
      </c>
      <c r="K19" s="42">
        <f t="shared" si="1"/>
        <v>24</v>
      </c>
      <c r="L19" s="10"/>
      <c r="M19" s="6">
        <f t="shared" si="2"/>
        <v>24</v>
      </c>
      <c r="N19" s="6" t="str">
        <f t="shared" si="3"/>
        <v>F</v>
      </c>
      <c r="O19" s="36">
        <f t="shared" si="4"/>
        <v>24</v>
      </c>
    </row>
    <row r="20" spans="1:15" ht="18" thickTop="1" thickBot="1" x14ac:dyDescent="0.25">
      <c r="A20" s="40"/>
      <c r="B20" s="52">
        <v>108</v>
      </c>
      <c r="C20" s="52">
        <v>2019</v>
      </c>
      <c r="D20" s="52" t="s">
        <v>84</v>
      </c>
      <c r="E20" s="52" t="s">
        <v>85</v>
      </c>
      <c r="F20" s="39" t="s">
        <v>56</v>
      </c>
      <c r="G20" s="45"/>
      <c r="H20" s="10">
        <v>13</v>
      </c>
      <c r="I20" s="10"/>
      <c r="J20" s="48">
        <f t="shared" si="0"/>
        <v>13</v>
      </c>
      <c r="K20" s="42">
        <f t="shared" si="1"/>
        <v>13</v>
      </c>
      <c r="L20" s="10"/>
      <c r="M20" s="6">
        <f t="shared" si="2"/>
        <v>13</v>
      </c>
      <c r="N20" s="6" t="str">
        <f t="shared" si="3"/>
        <v>F</v>
      </c>
      <c r="O20" s="36">
        <f t="shared" si="4"/>
        <v>13</v>
      </c>
    </row>
    <row r="21" spans="1:15" ht="18" thickTop="1" thickBot="1" x14ac:dyDescent="0.25">
      <c r="A21" s="40"/>
      <c r="B21" s="52">
        <v>110</v>
      </c>
      <c r="C21" s="52">
        <v>2019</v>
      </c>
      <c r="D21" s="52" t="s">
        <v>86</v>
      </c>
      <c r="E21" s="52" t="s">
        <v>87</v>
      </c>
      <c r="F21" s="39" t="s">
        <v>56</v>
      </c>
      <c r="G21" s="45"/>
      <c r="H21" s="10">
        <v>18</v>
      </c>
      <c r="I21" s="10"/>
      <c r="J21" s="48">
        <f t="shared" si="0"/>
        <v>18</v>
      </c>
      <c r="K21" s="42">
        <f t="shared" si="1"/>
        <v>18</v>
      </c>
      <c r="L21" s="10"/>
      <c r="M21" s="6">
        <f t="shared" si="2"/>
        <v>18</v>
      </c>
      <c r="N21" s="6" t="str">
        <f t="shared" si="3"/>
        <v>F</v>
      </c>
      <c r="O21" s="36">
        <f t="shared" si="4"/>
        <v>18</v>
      </c>
    </row>
    <row r="22" spans="1:15" ht="18" thickTop="1" thickBot="1" x14ac:dyDescent="0.25">
      <c r="A22" s="35"/>
      <c r="B22" s="52">
        <v>111</v>
      </c>
      <c r="C22" s="52">
        <v>2019</v>
      </c>
      <c r="D22" s="52" t="s">
        <v>84</v>
      </c>
      <c r="E22" s="52" t="s">
        <v>88</v>
      </c>
      <c r="F22" s="39" t="s">
        <v>56</v>
      </c>
      <c r="G22" s="45"/>
      <c r="H22" s="10">
        <v>4</v>
      </c>
      <c r="I22" s="10"/>
      <c r="J22" s="48">
        <f t="shared" si="0"/>
        <v>4</v>
      </c>
      <c r="K22" s="42">
        <f t="shared" si="1"/>
        <v>4</v>
      </c>
      <c r="L22" s="10"/>
      <c r="M22" s="6">
        <f t="shared" si="2"/>
        <v>4</v>
      </c>
      <c r="N22" s="6" t="str">
        <f t="shared" si="3"/>
        <v>F</v>
      </c>
      <c r="O22" s="36">
        <f t="shared" si="4"/>
        <v>4</v>
      </c>
    </row>
    <row r="23" spans="1:15" ht="18" thickTop="1" thickBot="1" x14ac:dyDescent="0.25">
      <c r="A23" s="35"/>
      <c r="B23" s="52">
        <v>113</v>
      </c>
      <c r="C23" s="52">
        <v>2019</v>
      </c>
      <c r="D23" s="52" t="s">
        <v>53</v>
      </c>
      <c r="E23" s="52" t="s">
        <v>89</v>
      </c>
      <c r="F23" s="39" t="s">
        <v>56</v>
      </c>
      <c r="G23" s="45"/>
      <c r="H23" s="10">
        <v>23</v>
      </c>
      <c r="I23" s="10"/>
      <c r="J23" s="48">
        <f t="shared" ref="J23:J28" si="5">IF(I23&gt;H23, I23, H23)</f>
        <v>23</v>
      </c>
      <c r="K23" s="42">
        <f t="shared" si="1"/>
        <v>23</v>
      </c>
      <c r="L23" s="10"/>
      <c r="M23" s="6">
        <f t="shared" si="2"/>
        <v>23</v>
      </c>
      <c r="N23" s="6" t="str">
        <f t="shared" ref="N23:N32" si="6">IF(M23=0,"Neaktivno", IF(M23&gt;89.9,"A",IF(M23&gt;79.9,"B",IF(M23&gt;69.9,"C",IF(M23&gt;59.9,"D",IF(M23&gt;49.9,"E","F"))))))</f>
        <v>F</v>
      </c>
      <c r="O23" s="36">
        <f t="shared" si="4"/>
        <v>23</v>
      </c>
    </row>
    <row r="24" spans="1:15" ht="18" thickTop="1" thickBot="1" x14ac:dyDescent="0.25">
      <c r="A24" s="35"/>
      <c r="B24" s="52">
        <v>115</v>
      </c>
      <c r="C24" s="52">
        <v>2019</v>
      </c>
      <c r="D24" s="52" t="s">
        <v>55</v>
      </c>
      <c r="E24" s="52" t="s">
        <v>90</v>
      </c>
      <c r="F24" s="39" t="s">
        <v>56</v>
      </c>
      <c r="G24" s="45"/>
      <c r="H24" s="10"/>
      <c r="I24" s="10"/>
      <c r="J24" s="48">
        <f t="shared" si="5"/>
        <v>0</v>
      </c>
      <c r="K24" s="42">
        <f t="shared" si="1"/>
        <v>0</v>
      </c>
      <c r="L24" s="10"/>
      <c r="M24" s="6">
        <f t="shared" si="2"/>
        <v>0</v>
      </c>
      <c r="N24" s="6" t="str">
        <f t="shared" si="6"/>
        <v>Neaktivno</v>
      </c>
      <c r="O24" s="36">
        <f t="shared" si="4"/>
        <v>0</v>
      </c>
    </row>
    <row r="25" spans="1:15" ht="18" thickTop="1" thickBot="1" x14ac:dyDescent="0.25">
      <c r="A25" s="35"/>
      <c r="B25" s="52">
        <v>125</v>
      </c>
      <c r="C25" s="52">
        <v>2019</v>
      </c>
      <c r="D25" s="52" t="s">
        <v>84</v>
      </c>
      <c r="E25" s="52" t="s">
        <v>91</v>
      </c>
      <c r="F25" s="39" t="s">
        <v>56</v>
      </c>
      <c r="G25" s="45"/>
      <c r="H25" s="10">
        <v>14</v>
      </c>
      <c r="I25" s="10"/>
      <c r="J25" s="48">
        <f t="shared" si="5"/>
        <v>14</v>
      </c>
      <c r="K25" s="42">
        <f t="shared" si="1"/>
        <v>14</v>
      </c>
      <c r="L25" s="10"/>
      <c r="M25" s="6">
        <f t="shared" si="2"/>
        <v>14</v>
      </c>
      <c r="N25" s="6" t="str">
        <f t="shared" si="6"/>
        <v>F</v>
      </c>
      <c r="O25" s="36">
        <f t="shared" si="4"/>
        <v>14</v>
      </c>
    </row>
    <row r="26" spans="1:15" ht="18" thickTop="1" thickBot="1" x14ac:dyDescent="0.25">
      <c r="A26" s="35"/>
      <c r="B26" s="52">
        <v>129</v>
      </c>
      <c r="C26" s="52">
        <v>2019</v>
      </c>
      <c r="D26" s="52" t="s">
        <v>92</v>
      </c>
      <c r="E26" s="52" t="s">
        <v>49</v>
      </c>
      <c r="F26" s="39" t="s">
        <v>56</v>
      </c>
      <c r="G26" s="45"/>
      <c r="H26" s="10"/>
      <c r="I26" s="10"/>
      <c r="J26" s="48">
        <f t="shared" si="5"/>
        <v>0</v>
      </c>
      <c r="K26" s="42">
        <f t="shared" si="1"/>
        <v>0</v>
      </c>
      <c r="L26" s="10"/>
      <c r="M26" s="6">
        <f t="shared" si="2"/>
        <v>0</v>
      </c>
      <c r="N26" s="6" t="str">
        <f t="shared" si="6"/>
        <v>Neaktivno</v>
      </c>
      <c r="O26" s="36">
        <f t="shared" si="4"/>
        <v>0</v>
      </c>
    </row>
    <row r="27" spans="1:15" ht="18" thickTop="1" thickBot="1" x14ac:dyDescent="0.25">
      <c r="A27" s="35"/>
      <c r="B27" s="52">
        <v>131</v>
      </c>
      <c r="C27" s="52">
        <v>2019</v>
      </c>
      <c r="D27" s="52" t="s">
        <v>93</v>
      </c>
      <c r="E27" s="52" t="s">
        <v>94</v>
      </c>
      <c r="F27" s="39" t="s">
        <v>56</v>
      </c>
      <c r="G27" s="45"/>
      <c r="H27" s="10"/>
      <c r="I27" s="10"/>
      <c r="J27" s="48">
        <f t="shared" si="5"/>
        <v>0</v>
      </c>
      <c r="K27" s="42">
        <f t="shared" si="1"/>
        <v>0</v>
      </c>
      <c r="L27" s="10"/>
      <c r="M27" s="6">
        <f t="shared" si="2"/>
        <v>0</v>
      </c>
      <c r="N27" s="6" t="str">
        <f t="shared" si="6"/>
        <v>Neaktivno</v>
      </c>
      <c r="O27" s="36">
        <f t="shared" si="4"/>
        <v>0</v>
      </c>
    </row>
    <row r="28" spans="1:15" ht="18" thickTop="1" thickBot="1" x14ac:dyDescent="0.25">
      <c r="A28" s="35"/>
      <c r="B28" s="52">
        <v>135</v>
      </c>
      <c r="C28" s="52">
        <v>2019</v>
      </c>
      <c r="D28" s="52" t="s">
        <v>95</v>
      </c>
      <c r="E28" s="52" t="s">
        <v>96</v>
      </c>
      <c r="F28" s="39" t="s">
        <v>56</v>
      </c>
      <c r="G28" s="45"/>
      <c r="H28" s="10">
        <v>23</v>
      </c>
      <c r="I28" s="10"/>
      <c r="J28" s="48">
        <f t="shared" si="5"/>
        <v>23</v>
      </c>
      <c r="K28" s="42">
        <f>SUM(G28,J28)</f>
        <v>23</v>
      </c>
      <c r="L28" s="10"/>
      <c r="M28" s="6">
        <f t="shared" si="2"/>
        <v>23</v>
      </c>
      <c r="N28" s="6" t="str">
        <f t="shared" si="6"/>
        <v>F</v>
      </c>
      <c r="O28" s="36">
        <f t="shared" si="4"/>
        <v>23</v>
      </c>
    </row>
    <row r="29" spans="1:15" ht="18" thickTop="1" thickBot="1" x14ac:dyDescent="0.25">
      <c r="A29" s="35"/>
      <c r="B29" s="52">
        <v>125</v>
      </c>
      <c r="C29" s="52">
        <v>2018</v>
      </c>
      <c r="D29" s="52" t="s">
        <v>46</v>
      </c>
      <c r="E29" s="52" t="s">
        <v>47</v>
      </c>
      <c r="F29" s="39" t="s">
        <v>56</v>
      </c>
      <c r="G29" s="45"/>
      <c r="H29" s="10"/>
      <c r="I29" s="10"/>
      <c r="J29" s="48">
        <f t="shared" ref="J29:J32" si="7">IF(I29&gt;H29, I29, H29)</f>
        <v>0</v>
      </c>
      <c r="K29" s="42">
        <f t="shared" si="1"/>
        <v>0</v>
      </c>
      <c r="L29" s="10"/>
      <c r="M29" s="6">
        <f t="shared" si="2"/>
        <v>0</v>
      </c>
      <c r="N29" s="6" t="str">
        <f t="shared" si="6"/>
        <v>Neaktivno</v>
      </c>
      <c r="O29" s="36">
        <f t="shared" si="4"/>
        <v>0</v>
      </c>
    </row>
    <row r="30" spans="1:15" ht="18" thickTop="1" thickBot="1" x14ac:dyDescent="0.25">
      <c r="A30" s="35"/>
      <c r="B30" s="52">
        <v>127</v>
      </c>
      <c r="C30" s="52">
        <v>2018</v>
      </c>
      <c r="D30" s="52" t="s">
        <v>45</v>
      </c>
      <c r="E30" s="52" t="s">
        <v>97</v>
      </c>
      <c r="F30" s="39" t="s">
        <v>56</v>
      </c>
      <c r="G30" s="45"/>
      <c r="H30" s="10"/>
      <c r="I30" s="10"/>
      <c r="J30" s="48">
        <f t="shared" si="7"/>
        <v>0</v>
      </c>
      <c r="K30" s="42">
        <f t="shared" si="1"/>
        <v>0</v>
      </c>
      <c r="L30" s="10"/>
      <c r="M30" s="6">
        <f t="shared" si="2"/>
        <v>0</v>
      </c>
      <c r="N30" s="6" t="str">
        <f t="shared" si="6"/>
        <v>Neaktivno</v>
      </c>
      <c r="O30" s="36">
        <f t="shared" si="4"/>
        <v>0</v>
      </c>
    </row>
    <row r="31" spans="1:15" ht="18" thickTop="1" thickBot="1" x14ac:dyDescent="0.25">
      <c r="A31" s="35"/>
      <c r="B31" s="52">
        <v>128</v>
      </c>
      <c r="C31" s="52">
        <v>2018</v>
      </c>
      <c r="D31" s="52" t="s">
        <v>30</v>
      </c>
      <c r="E31" s="52" t="s">
        <v>29</v>
      </c>
      <c r="F31" s="39" t="s">
        <v>56</v>
      </c>
      <c r="G31" s="45"/>
      <c r="H31" s="10"/>
      <c r="I31" s="10"/>
      <c r="J31" s="48">
        <f t="shared" si="7"/>
        <v>0</v>
      </c>
      <c r="K31" s="42">
        <f t="shared" si="1"/>
        <v>0</v>
      </c>
      <c r="L31" s="10"/>
      <c r="M31" s="6">
        <f t="shared" si="2"/>
        <v>0</v>
      </c>
      <c r="N31" s="6" t="str">
        <f t="shared" si="6"/>
        <v>Neaktivno</v>
      </c>
      <c r="O31" s="36">
        <f t="shared" si="4"/>
        <v>0</v>
      </c>
    </row>
    <row r="32" spans="1:15" ht="18" thickTop="1" thickBot="1" x14ac:dyDescent="0.25">
      <c r="A32" s="35"/>
      <c r="B32" s="52">
        <v>137</v>
      </c>
      <c r="C32" s="52">
        <v>2018</v>
      </c>
      <c r="D32" s="52" t="s">
        <v>28</v>
      </c>
      <c r="E32" s="52" t="s">
        <v>98</v>
      </c>
      <c r="F32" s="39" t="s">
        <v>56</v>
      </c>
      <c r="G32" s="45"/>
      <c r="H32" s="10">
        <v>18</v>
      </c>
      <c r="I32" s="10"/>
      <c r="J32" s="48">
        <f t="shared" si="7"/>
        <v>18</v>
      </c>
      <c r="K32" s="42">
        <f t="shared" si="1"/>
        <v>18</v>
      </c>
      <c r="L32" s="10"/>
      <c r="M32" s="6">
        <f t="shared" si="2"/>
        <v>18</v>
      </c>
      <c r="N32" s="6" t="str">
        <f t="shared" si="6"/>
        <v>F</v>
      </c>
      <c r="O32" s="36">
        <f t="shared" si="4"/>
        <v>18</v>
      </c>
    </row>
    <row r="33" spans="1:15" ht="18" thickTop="1" thickBot="1" x14ac:dyDescent="0.25">
      <c r="A33" s="35"/>
      <c r="B33" s="52">
        <v>138</v>
      </c>
      <c r="C33" s="52">
        <v>2018</v>
      </c>
      <c r="D33" s="52" t="s">
        <v>53</v>
      </c>
      <c r="E33" s="52" t="s">
        <v>99</v>
      </c>
      <c r="F33" s="39" t="s">
        <v>56</v>
      </c>
      <c r="G33" s="45"/>
      <c r="H33" s="10">
        <v>25</v>
      </c>
      <c r="I33" s="10"/>
      <c r="J33" s="48">
        <f t="shared" si="0"/>
        <v>25</v>
      </c>
      <c r="K33" s="42">
        <f t="shared" si="1"/>
        <v>25</v>
      </c>
      <c r="L33" s="10"/>
      <c r="M33" s="6">
        <f t="shared" si="2"/>
        <v>25</v>
      </c>
      <c r="N33" s="6" t="str">
        <f t="shared" si="3"/>
        <v>F</v>
      </c>
      <c r="O33" s="36">
        <f t="shared" si="4"/>
        <v>25</v>
      </c>
    </row>
    <row r="34" spans="1:15" ht="18" thickTop="1" thickBot="1" x14ac:dyDescent="0.25">
      <c r="A34" s="35"/>
      <c r="B34" s="52">
        <v>144</v>
      </c>
      <c r="C34" s="52">
        <v>2018</v>
      </c>
      <c r="D34" s="52" t="s">
        <v>40</v>
      </c>
      <c r="E34" s="52" t="s">
        <v>100</v>
      </c>
      <c r="F34" s="39" t="s">
        <v>56</v>
      </c>
      <c r="G34" s="45"/>
      <c r="H34" s="10">
        <v>19</v>
      </c>
      <c r="I34" s="10"/>
      <c r="J34" s="48">
        <f t="shared" si="0"/>
        <v>19</v>
      </c>
      <c r="K34" s="42">
        <f t="shared" si="1"/>
        <v>19</v>
      </c>
      <c r="L34" s="10"/>
      <c r="M34" s="6">
        <f t="shared" si="2"/>
        <v>19</v>
      </c>
      <c r="N34" s="6" t="str">
        <f t="shared" si="3"/>
        <v>F</v>
      </c>
      <c r="O34" s="36">
        <f t="shared" si="4"/>
        <v>19</v>
      </c>
    </row>
    <row r="35" spans="1:15" ht="18" thickTop="1" thickBot="1" x14ac:dyDescent="0.25">
      <c r="A35" s="35"/>
      <c r="B35" s="52">
        <v>149</v>
      </c>
      <c r="C35" s="52">
        <v>2018</v>
      </c>
      <c r="D35" s="52" t="s">
        <v>101</v>
      </c>
      <c r="E35" s="52" t="s">
        <v>102</v>
      </c>
      <c r="F35" s="39" t="s">
        <v>56</v>
      </c>
      <c r="G35" s="45"/>
      <c r="H35" s="10"/>
      <c r="I35" s="10"/>
      <c r="J35" s="48">
        <f t="shared" si="0"/>
        <v>0</v>
      </c>
      <c r="K35" s="42">
        <f t="shared" si="1"/>
        <v>0</v>
      </c>
      <c r="L35" s="10"/>
      <c r="M35" s="6">
        <f t="shared" si="2"/>
        <v>0</v>
      </c>
      <c r="N35" s="6" t="str">
        <f t="shared" si="3"/>
        <v>Neaktivno</v>
      </c>
      <c r="O35" s="36">
        <f t="shared" si="4"/>
        <v>0</v>
      </c>
    </row>
    <row r="36" spans="1:15" ht="18" thickTop="1" thickBot="1" x14ac:dyDescent="0.25">
      <c r="A36" s="35"/>
      <c r="B36" s="52">
        <v>122</v>
      </c>
      <c r="C36" s="52">
        <v>2017</v>
      </c>
      <c r="D36" s="52" t="s">
        <v>28</v>
      </c>
      <c r="E36" s="52" t="s">
        <v>25</v>
      </c>
      <c r="F36" s="39" t="s">
        <v>56</v>
      </c>
      <c r="G36" s="45"/>
      <c r="H36" s="10"/>
      <c r="I36" s="10"/>
      <c r="J36" s="48">
        <f t="shared" si="0"/>
        <v>0</v>
      </c>
      <c r="K36" s="42">
        <f t="shared" si="1"/>
        <v>0</v>
      </c>
      <c r="L36" s="10"/>
      <c r="M36" s="6">
        <f t="shared" si="2"/>
        <v>0</v>
      </c>
      <c r="N36" s="6" t="str">
        <f t="shared" si="3"/>
        <v>Neaktivno</v>
      </c>
      <c r="O36" s="36">
        <f t="shared" si="4"/>
        <v>0</v>
      </c>
    </row>
    <row r="37" spans="1:15" ht="18" thickTop="1" thickBot="1" x14ac:dyDescent="0.25">
      <c r="A37" s="35"/>
      <c r="B37" s="52">
        <v>126</v>
      </c>
      <c r="C37" s="52">
        <v>2017</v>
      </c>
      <c r="D37" s="52" t="s">
        <v>20</v>
      </c>
      <c r="E37" s="52" t="s">
        <v>50</v>
      </c>
      <c r="F37" s="39" t="s">
        <v>56</v>
      </c>
      <c r="G37" s="45"/>
      <c r="H37" s="10"/>
      <c r="I37" s="10"/>
      <c r="J37" s="48">
        <f t="shared" si="0"/>
        <v>0</v>
      </c>
      <c r="K37" s="42">
        <f t="shared" si="1"/>
        <v>0</v>
      </c>
      <c r="L37" s="10"/>
      <c r="M37" s="6">
        <f t="shared" si="2"/>
        <v>0</v>
      </c>
      <c r="N37" s="6" t="str">
        <f t="shared" si="3"/>
        <v>Neaktivno</v>
      </c>
      <c r="O37" s="36">
        <f t="shared" si="4"/>
        <v>0</v>
      </c>
    </row>
    <row r="38" spans="1:15" ht="18" thickTop="1" thickBot="1" x14ac:dyDescent="0.25">
      <c r="A38" s="35"/>
      <c r="B38" s="52">
        <v>141</v>
      </c>
      <c r="C38" s="52">
        <v>2017</v>
      </c>
      <c r="D38" s="52" t="s">
        <v>51</v>
      </c>
      <c r="E38" s="52" t="s">
        <v>52</v>
      </c>
      <c r="F38" s="39" t="s">
        <v>56</v>
      </c>
      <c r="G38" s="45"/>
      <c r="H38" s="10">
        <v>14</v>
      </c>
      <c r="I38" s="10"/>
      <c r="J38" s="48">
        <f t="shared" si="0"/>
        <v>14</v>
      </c>
      <c r="K38" s="42">
        <f t="shared" si="1"/>
        <v>14</v>
      </c>
      <c r="L38" s="10"/>
      <c r="M38" s="6">
        <f t="shared" si="2"/>
        <v>14</v>
      </c>
      <c r="N38" s="6" t="str">
        <f t="shared" si="3"/>
        <v>F</v>
      </c>
      <c r="O38" s="36">
        <f t="shared" si="4"/>
        <v>14</v>
      </c>
    </row>
    <row r="39" spans="1:15" ht="18" thickTop="1" thickBot="1" x14ac:dyDescent="0.25">
      <c r="A39" s="35"/>
      <c r="B39" s="52">
        <v>147</v>
      </c>
      <c r="C39" s="52">
        <v>2017</v>
      </c>
      <c r="D39" s="52" t="s">
        <v>53</v>
      </c>
      <c r="E39" s="52" t="s">
        <v>54</v>
      </c>
      <c r="F39" s="39" t="s">
        <v>56</v>
      </c>
      <c r="G39" s="45"/>
      <c r="H39" s="10"/>
      <c r="I39" s="10"/>
      <c r="J39" s="48">
        <f t="shared" ref="J39:J53" si="8">IF(I39&gt;H39, I39, H39)</f>
        <v>0</v>
      </c>
      <c r="K39" s="42">
        <f t="shared" si="1"/>
        <v>0</v>
      </c>
      <c r="L39" s="10"/>
      <c r="M39" s="6">
        <f t="shared" si="2"/>
        <v>0</v>
      </c>
      <c r="N39" s="6" t="str">
        <f t="shared" ref="N39:N54" si="9">IF(M39=0,"Neaktivno", IF(M39&gt;89.9,"A",IF(M39&gt;79.9,"B",IF(M39&gt;69.9,"C",IF(M39&gt;59.9,"D",IF(M39&gt;49.9,"E","F"))))))</f>
        <v>Neaktivno</v>
      </c>
      <c r="O39" s="36">
        <f t="shared" si="4"/>
        <v>0</v>
      </c>
    </row>
    <row r="40" spans="1:15" ht="18" thickTop="1" thickBot="1" x14ac:dyDescent="0.25">
      <c r="A40" s="35"/>
      <c r="B40" s="52">
        <v>40</v>
      </c>
      <c r="C40" s="52">
        <v>2016</v>
      </c>
      <c r="D40" s="52" t="s">
        <v>27</v>
      </c>
      <c r="E40" s="52" t="s">
        <v>103</v>
      </c>
      <c r="F40" s="39" t="s">
        <v>41</v>
      </c>
      <c r="G40" s="45"/>
      <c r="H40" s="10">
        <v>23</v>
      </c>
      <c r="I40" s="10"/>
      <c r="J40" s="48">
        <f t="shared" ref="J40:J49" si="10">IF(I40&gt;H40, I40, H40)</f>
        <v>23</v>
      </c>
      <c r="K40" s="42">
        <f t="shared" si="1"/>
        <v>23</v>
      </c>
      <c r="L40" s="10"/>
      <c r="M40" s="6">
        <f t="shared" si="2"/>
        <v>23</v>
      </c>
      <c r="N40" s="6" t="str">
        <f t="shared" ref="N40:N49" si="11">IF(M40=0,"Neaktivno", IF(M40&gt;89.9,"A",IF(M40&gt;79.9,"B",IF(M40&gt;69.9,"C",IF(M40&gt;59.9,"D",IF(M40&gt;49.9,"E","F"))))))</f>
        <v>F</v>
      </c>
      <c r="O40" s="36">
        <f t="shared" si="4"/>
        <v>23</v>
      </c>
    </row>
    <row r="41" spans="1:15" ht="18" thickTop="1" thickBot="1" x14ac:dyDescent="0.25">
      <c r="A41" s="35"/>
      <c r="B41" s="52">
        <v>38</v>
      </c>
      <c r="C41" s="52">
        <v>2015</v>
      </c>
      <c r="D41" s="52" t="s">
        <v>48</v>
      </c>
      <c r="E41" s="52" t="s">
        <v>104</v>
      </c>
      <c r="F41" s="39" t="s">
        <v>41</v>
      </c>
      <c r="G41" s="45"/>
      <c r="H41" s="10">
        <v>12</v>
      </c>
      <c r="I41" s="10"/>
      <c r="J41" s="48">
        <f t="shared" si="10"/>
        <v>12</v>
      </c>
      <c r="K41" s="42">
        <f t="shared" si="1"/>
        <v>12</v>
      </c>
      <c r="L41" s="10"/>
      <c r="M41" s="6">
        <f t="shared" si="2"/>
        <v>12</v>
      </c>
      <c r="N41" s="6" t="str">
        <f t="shared" si="11"/>
        <v>F</v>
      </c>
      <c r="O41" s="36">
        <f t="shared" si="4"/>
        <v>12</v>
      </c>
    </row>
    <row r="42" spans="1:15" ht="18" thickTop="1" thickBot="1" x14ac:dyDescent="0.25">
      <c r="A42" s="35"/>
      <c r="B42" s="52">
        <v>39</v>
      </c>
      <c r="C42" s="52">
        <v>2015</v>
      </c>
      <c r="D42" s="52" t="s">
        <v>21</v>
      </c>
      <c r="E42" s="52" t="s">
        <v>22</v>
      </c>
      <c r="F42" s="39" t="s">
        <v>41</v>
      </c>
      <c r="G42" s="45"/>
      <c r="H42" s="10"/>
      <c r="I42" s="10"/>
      <c r="J42" s="48">
        <f t="shared" si="10"/>
        <v>0</v>
      </c>
      <c r="K42" s="42">
        <f t="shared" si="1"/>
        <v>0</v>
      </c>
      <c r="L42" s="10"/>
      <c r="M42" s="6">
        <f t="shared" si="2"/>
        <v>0</v>
      </c>
      <c r="N42" s="6" t="str">
        <f t="shared" si="11"/>
        <v>Neaktivno</v>
      </c>
      <c r="O42" s="36">
        <f t="shared" si="4"/>
        <v>0</v>
      </c>
    </row>
    <row r="43" spans="1:15" ht="18" thickTop="1" thickBot="1" x14ac:dyDescent="0.25">
      <c r="A43" s="35"/>
      <c r="B43" s="52">
        <v>3</v>
      </c>
      <c r="C43" s="52">
        <v>2013</v>
      </c>
      <c r="D43" s="52" t="s">
        <v>105</v>
      </c>
      <c r="E43" s="52" t="s">
        <v>106</v>
      </c>
      <c r="F43" s="39" t="s">
        <v>41</v>
      </c>
      <c r="G43" s="45"/>
      <c r="H43" s="10"/>
      <c r="I43" s="10"/>
      <c r="J43" s="48">
        <f t="shared" si="10"/>
        <v>0</v>
      </c>
      <c r="K43" s="42">
        <f t="shared" si="1"/>
        <v>0</v>
      </c>
      <c r="L43" s="10"/>
      <c r="M43" s="6">
        <f t="shared" si="2"/>
        <v>0</v>
      </c>
      <c r="N43" s="6" t="str">
        <f t="shared" si="11"/>
        <v>Neaktivno</v>
      </c>
      <c r="O43" s="36">
        <f t="shared" si="4"/>
        <v>0</v>
      </c>
    </row>
    <row r="44" spans="1:15" ht="18" thickTop="1" thickBot="1" x14ac:dyDescent="0.25">
      <c r="A44" s="35"/>
      <c r="B44" s="52">
        <v>22</v>
      </c>
      <c r="C44" s="52">
        <v>2013</v>
      </c>
      <c r="D44" s="52" t="s">
        <v>23</v>
      </c>
      <c r="E44" s="52" t="s">
        <v>24</v>
      </c>
      <c r="F44" s="39" t="s">
        <v>41</v>
      </c>
      <c r="G44" s="45"/>
      <c r="H44" s="10"/>
      <c r="I44" s="10"/>
      <c r="J44" s="48">
        <f t="shared" si="10"/>
        <v>0</v>
      </c>
      <c r="K44" s="42">
        <f t="shared" si="1"/>
        <v>0</v>
      </c>
      <c r="L44" s="10"/>
      <c r="M44" s="6">
        <f t="shared" si="2"/>
        <v>0</v>
      </c>
      <c r="N44" s="6" t="str">
        <f t="shared" si="11"/>
        <v>Neaktivno</v>
      </c>
      <c r="O44" s="36">
        <f t="shared" si="4"/>
        <v>0</v>
      </c>
    </row>
    <row r="45" spans="1:15" ht="18" thickTop="1" thickBot="1" x14ac:dyDescent="0.25">
      <c r="A45" s="35"/>
      <c r="B45" s="52">
        <v>90</v>
      </c>
      <c r="C45" s="52">
        <v>2007</v>
      </c>
      <c r="D45" s="52" t="s">
        <v>31</v>
      </c>
      <c r="E45" s="52" t="s">
        <v>32</v>
      </c>
      <c r="F45" s="39" t="s">
        <v>41</v>
      </c>
      <c r="G45" s="45"/>
      <c r="H45" s="10">
        <v>10</v>
      </c>
      <c r="I45" s="10"/>
      <c r="J45" s="48">
        <f t="shared" si="10"/>
        <v>10</v>
      </c>
      <c r="K45" s="42">
        <f t="shared" si="1"/>
        <v>10</v>
      </c>
      <c r="L45" s="10"/>
      <c r="M45" s="6">
        <f t="shared" si="2"/>
        <v>10</v>
      </c>
      <c r="N45" s="6" t="str">
        <f t="shared" si="11"/>
        <v>F</v>
      </c>
      <c r="O45" s="36">
        <f t="shared" si="4"/>
        <v>10</v>
      </c>
    </row>
    <row r="46" spans="1:15" ht="18" thickTop="1" thickBot="1" x14ac:dyDescent="0.25">
      <c r="A46" s="35"/>
      <c r="B46" s="52">
        <v>138</v>
      </c>
      <c r="C46" s="52">
        <v>2016</v>
      </c>
      <c r="D46" s="52" t="s">
        <v>107</v>
      </c>
      <c r="E46" s="52" t="s">
        <v>108</v>
      </c>
      <c r="F46" s="39" t="s">
        <v>42</v>
      </c>
      <c r="G46" s="45"/>
      <c r="H46" s="10"/>
      <c r="I46" s="10"/>
      <c r="J46" s="48">
        <f t="shared" si="10"/>
        <v>0</v>
      </c>
      <c r="K46" s="42">
        <f t="shared" si="1"/>
        <v>0</v>
      </c>
      <c r="L46" s="10"/>
      <c r="M46" s="6">
        <f t="shared" si="2"/>
        <v>0</v>
      </c>
      <c r="N46" s="6" t="str">
        <f t="shared" si="11"/>
        <v>Neaktivno</v>
      </c>
      <c r="O46" s="36">
        <f t="shared" si="4"/>
        <v>0</v>
      </c>
    </row>
    <row r="47" spans="1:15" ht="18" thickTop="1" thickBot="1" x14ac:dyDescent="0.25">
      <c r="A47" s="35"/>
      <c r="B47" s="52">
        <v>146</v>
      </c>
      <c r="C47" s="52">
        <v>2016</v>
      </c>
      <c r="D47" s="52" t="s">
        <v>38</v>
      </c>
      <c r="E47" s="52" t="s">
        <v>109</v>
      </c>
      <c r="F47" s="39" t="s">
        <v>42</v>
      </c>
      <c r="G47" s="45"/>
      <c r="H47" s="10"/>
      <c r="I47" s="10"/>
      <c r="J47" s="48">
        <f t="shared" si="10"/>
        <v>0</v>
      </c>
      <c r="K47" s="42">
        <f t="shared" si="1"/>
        <v>0</v>
      </c>
      <c r="L47" s="10"/>
      <c r="M47" s="6">
        <f t="shared" si="2"/>
        <v>0</v>
      </c>
      <c r="N47" s="6" t="str">
        <f t="shared" si="11"/>
        <v>Neaktivno</v>
      </c>
      <c r="O47" s="36">
        <f t="shared" si="4"/>
        <v>0</v>
      </c>
    </row>
    <row r="48" spans="1:15" ht="18" thickTop="1" thickBot="1" x14ac:dyDescent="0.25">
      <c r="A48" s="35"/>
      <c r="B48" s="52">
        <v>157</v>
      </c>
      <c r="C48" s="52">
        <v>2016</v>
      </c>
      <c r="D48" s="52" t="s">
        <v>110</v>
      </c>
      <c r="E48" s="52" t="s">
        <v>111</v>
      </c>
      <c r="F48" s="39" t="s">
        <v>42</v>
      </c>
      <c r="G48" s="45"/>
      <c r="H48" s="10"/>
      <c r="I48" s="10"/>
      <c r="J48" s="48">
        <f t="shared" si="10"/>
        <v>0</v>
      </c>
      <c r="K48" s="42">
        <f t="shared" si="1"/>
        <v>0</v>
      </c>
      <c r="L48" s="10"/>
      <c r="M48" s="6">
        <f t="shared" si="2"/>
        <v>0</v>
      </c>
      <c r="N48" s="6" t="str">
        <f t="shared" si="11"/>
        <v>Neaktivno</v>
      </c>
      <c r="O48" s="36">
        <f t="shared" si="4"/>
        <v>0</v>
      </c>
    </row>
    <row r="49" spans="1:15" ht="18" thickTop="1" thickBot="1" x14ac:dyDescent="0.25">
      <c r="A49" s="35"/>
      <c r="B49" s="52">
        <v>150</v>
      </c>
      <c r="C49" s="52">
        <v>2015</v>
      </c>
      <c r="D49" s="52" t="s">
        <v>33</v>
      </c>
      <c r="E49" s="52" t="s">
        <v>34</v>
      </c>
      <c r="F49" s="39" t="s">
        <v>42</v>
      </c>
      <c r="G49" s="45"/>
      <c r="H49" s="10"/>
      <c r="I49" s="10"/>
      <c r="J49" s="48">
        <f t="shared" si="10"/>
        <v>0</v>
      </c>
      <c r="K49" s="42">
        <f t="shared" si="1"/>
        <v>0</v>
      </c>
      <c r="L49" s="10"/>
      <c r="M49" s="6">
        <f t="shared" si="2"/>
        <v>0</v>
      </c>
      <c r="N49" s="6" t="str">
        <f t="shared" si="11"/>
        <v>Neaktivno</v>
      </c>
      <c r="O49" s="36">
        <f t="shared" si="4"/>
        <v>0</v>
      </c>
    </row>
    <row r="50" spans="1:15" ht="18" thickTop="1" thickBot="1" x14ac:dyDescent="0.25">
      <c r="A50" s="35"/>
      <c r="B50" s="52">
        <v>175</v>
      </c>
      <c r="C50" s="52">
        <v>2014</v>
      </c>
      <c r="D50" s="52" t="s">
        <v>23</v>
      </c>
      <c r="E50" s="52" t="s">
        <v>35</v>
      </c>
      <c r="F50" s="39" t="s">
        <v>42</v>
      </c>
      <c r="G50" s="45"/>
      <c r="H50" s="10"/>
      <c r="I50" s="10"/>
      <c r="J50" s="48">
        <f t="shared" si="8"/>
        <v>0</v>
      </c>
      <c r="K50" s="42">
        <f t="shared" si="1"/>
        <v>0</v>
      </c>
      <c r="L50" s="10"/>
      <c r="M50" s="6">
        <f t="shared" si="2"/>
        <v>0</v>
      </c>
      <c r="N50" s="6" t="str">
        <f t="shared" si="9"/>
        <v>Neaktivno</v>
      </c>
      <c r="O50" s="36">
        <f t="shared" si="4"/>
        <v>0</v>
      </c>
    </row>
    <row r="51" spans="1:15" ht="18" thickTop="1" thickBot="1" x14ac:dyDescent="0.25">
      <c r="A51" s="35"/>
      <c r="B51" s="52">
        <v>153</v>
      </c>
      <c r="C51" s="52">
        <v>2013</v>
      </c>
      <c r="D51" s="52" t="s">
        <v>36</v>
      </c>
      <c r="E51" s="52" t="s">
        <v>37</v>
      </c>
      <c r="F51" s="39" t="s">
        <v>42</v>
      </c>
      <c r="G51" s="45"/>
      <c r="H51" s="10"/>
      <c r="I51" s="10"/>
      <c r="J51" s="48">
        <f t="shared" si="8"/>
        <v>0</v>
      </c>
      <c r="K51" s="42">
        <f t="shared" si="1"/>
        <v>0</v>
      </c>
      <c r="L51" s="10"/>
      <c r="M51" s="6">
        <f t="shared" si="2"/>
        <v>0</v>
      </c>
      <c r="N51" s="6" t="str">
        <f t="shared" si="9"/>
        <v>Neaktivno</v>
      </c>
      <c r="O51" s="36">
        <f t="shared" si="4"/>
        <v>0</v>
      </c>
    </row>
    <row r="52" spans="1:15" ht="18" thickTop="1" thickBot="1" x14ac:dyDescent="0.25">
      <c r="A52" s="35"/>
      <c r="B52" s="52">
        <v>226</v>
      </c>
      <c r="C52" s="52">
        <v>2012</v>
      </c>
      <c r="D52" s="52" t="s">
        <v>38</v>
      </c>
      <c r="E52" s="52" t="s">
        <v>39</v>
      </c>
      <c r="F52" s="39" t="s">
        <v>42</v>
      </c>
      <c r="G52" s="45"/>
      <c r="H52" s="10"/>
      <c r="I52" s="10"/>
      <c r="J52" s="48">
        <f t="shared" si="8"/>
        <v>0</v>
      </c>
      <c r="K52" s="42">
        <f t="shared" si="1"/>
        <v>0</v>
      </c>
      <c r="L52" s="10"/>
      <c r="M52" s="6">
        <f t="shared" si="2"/>
        <v>0</v>
      </c>
      <c r="N52" s="6" t="str">
        <f t="shared" si="9"/>
        <v>Neaktivno</v>
      </c>
      <c r="O52" s="36">
        <f t="shared" si="4"/>
        <v>0</v>
      </c>
    </row>
    <row r="53" spans="1:15" ht="18" thickTop="1" thickBot="1" x14ac:dyDescent="0.25">
      <c r="A53" s="35"/>
      <c r="B53" s="39"/>
      <c r="C53" s="39"/>
      <c r="D53" s="39"/>
      <c r="E53" s="39"/>
      <c r="F53" s="39"/>
      <c r="G53" s="45"/>
      <c r="H53" s="10"/>
      <c r="I53" s="10"/>
      <c r="J53" s="48">
        <f t="shared" si="8"/>
        <v>0</v>
      </c>
      <c r="K53" s="42">
        <f t="shared" si="1"/>
        <v>0</v>
      </c>
      <c r="L53" s="10"/>
      <c r="M53" s="6">
        <f t="shared" si="2"/>
        <v>0</v>
      </c>
      <c r="N53" s="6" t="str">
        <f t="shared" si="9"/>
        <v>Neaktivno</v>
      </c>
      <c r="O53" s="36">
        <f t="shared" si="4"/>
        <v>0</v>
      </c>
    </row>
    <row r="54" spans="1:15" ht="18" thickTop="1" thickBot="1" x14ac:dyDescent="0.25">
      <c r="A54" s="35"/>
      <c r="B54" s="39"/>
      <c r="C54" s="39"/>
      <c r="D54" s="39"/>
      <c r="E54" s="39"/>
      <c r="F54" s="39"/>
      <c r="G54" s="45"/>
      <c r="H54" s="10"/>
      <c r="I54" s="10"/>
      <c r="J54" s="48">
        <f t="shared" si="0"/>
        <v>0</v>
      </c>
      <c r="K54" s="42">
        <f t="shared" si="1"/>
        <v>0</v>
      </c>
      <c r="L54" s="10"/>
      <c r="M54" s="6">
        <f t="shared" si="2"/>
        <v>0</v>
      </c>
      <c r="N54" s="6" t="str">
        <f t="shared" si="9"/>
        <v>Neaktivno</v>
      </c>
      <c r="O54" s="36">
        <f t="shared" si="4"/>
        <v>0</v>
      </c>
    </row>
    <row r="55" spans="1:15" ht="18" thickTop="1" thickBot="1" x14ac:dyDescent="0.25">
      <c r="A55" s="35"/>
      <c r="B55" s="39"/>
      <c r="C55" s="39"/>
      <c r="D55" s="39"/>
      <c r="E55" s="39"/>
      <c r="F55" s="39"/>
      <c r="G55" s="45"/>
      <c r="H55" s="10"/>
      <c r="I55" s="10"/>
      <c r="J55" s="48">
        <f t="shared" si="0"/>
        <v>0</v>
      </c>
      <c r="K55" s="42">
        <f t="shared" si="1"/>
        <v>0</v>
      </c>
      <c r="L55" s="10"/>
      <c r="M55" s="6">
        <f t="shared" si="2"/>
        <v>0</v>
      </c>
      <c r="N55" s="6" t="str">
        <f t="shared" si="3"/>
        <v>Neaktivno</v>
      </c>
      <c r="O55" s="36">
        <f t="shared" si="4"/>
        <v>0</v>
      </c>
    </row>
    <row r="56" spans="1:15" ht="18" thickTop="1" thickBot="1" x14ac:dyDescent="0.25">
      <c r="A56" s="35"/>
      <c r="B56" s="39"/>
      <c r="C56" s="39"/>
      <c r="D56" s="39"/>
      <c r="E56" s="39"/>
      <c r="F56" s="39"/>
      <c r="G56" s="45"/>
      <c r="H56" s="10"/>
      <c r="I56" s="10"/>
      <c r="J56" s="48">
        <f t="shared" si="0"/>
        <v>0</v>
      </c>
      <c r="K56" s="42">
        <f t="shared" si="1"/>
        <v>0</v>
      </c>
      <c r="L56" s="10"/>
      <c r="M56" s="6">
        <f t="shared" si="2"/>
        <v>0</v>
      </c>
      <c r="N56" s="6" t="str">
        <f t="shared" si="3"/>
        <v>Neaktivno</v>
      </c>
      <c r="O56" s="36">
        <f t="shared" si="4"/>
        <v>0</v>
      </c>
    </row>
    <row r="57" spans="1:15" ht="18" thickTop="1" thickBot="1" x14ac:dyDescent="0.25">
      <c r="A57" s="35"/>
      <c r="B57" s="39"/>
      <c r="C57" s="39"/>
      <c r="D57" s="39"/>
      <c r="E57" s="39"/>
      <c r="F57" s="39"/>
      <c r="G57" s="45"/>
      <c r="H57" s="10"/>
      <c r="I57" s="10"/>
      <c r="J57" s="48">
        <f t="shared" si="0"/>
        <v>0</v>
      </c>
      <c r="K57" s="42">
        <f t="shared" si="1"/>
        <v>0</v>
      </c>
      <c r="L57" s="10"/>
      <c r="M57" s="6">
        <f t="shared" si="2"/>
        <v>0</v>
      </c>
      <c r="N57" s="6" t="str">
        <f t="shared" si="3"/>
        <v>Neaktivno</v>
      </c>
      <c r="O57" s="36">
        <f t="shared" si="4"/>
        <v>0</v>
      </c>
    </row>
    <row r="58" spans="1:15" ht="17" thickTop="1" x14ac:dyDescent="0.2">
      <c r="A58" s="35"/>
      <c r="B58" s="39"/>
      <c r="C58" s="39"/>
      <c r="D58" s="39"/>
      <c r="E58" s="39"/>
      <c r="F58" s="39"/>
      <c r="G58" s="45"/>
      <c r="H58" s="10"/>
      <c r="I58" s="10"/>
      <c r="J58" s="48">
        <f t="shared" si="0"/>
        <v>0</v>
      </c>
      <c r="K58" s="42">
        <f t="shared" si="1"/>
        <v>0</v>
      </c>
      <c r="L58" s="10"/>
      <c r="M58" s="6">
        <f t="shared" si="2"/>
        <v>0</v>
      </c>
      <c r="N58" s="6" t="str">
        <f t="shared" si="3"/>
        <v>Neaktivno</v>
      </c>
      <c r="O58" s="36">
        <f t="shared" si="4"/>
        <v>0</v>
      </c>
    </row>
    <row r="59" spans="1:15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7"/>
      <c r="K59" s="37"/>
      <c r="L59" s="38"/>
      <c r="M59" s="38"/>
      <c r="N59" s="36"/>
    </row>
    <row r="60" spans="1:15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8"/>
      <c r="M60" s="38"/>
      <c r="N60" s="36"/>
    </row>
    <row r="61" spans="1:15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8"/>
      <c r="M61" s="38"/>
      <c r="N61" s="36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8"/>
      <c r="M62" s="38"/>
      <c r="N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8"/>
      <c r="M63" s="38"/>
      <c r="N63" s="36"/>
    </row>
    <row r="64" spans="1:15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8"/>
      <c r="M64" s="38"/>
      <c r="N64" s="36"/>
    </row>
    <row r="65" spans="12:13" s="36" customFormat="1" x14ac:dyDescent="0.2">
      <c r="L65" s="38"/>
      <c r="M65" s="38"/>
    </row>
  </sheetData>
  <mergeCells count="4">
    <mergeCell ref="A3:A5"/>
    <mergeCell ref="D3:E5"/>
    <mergeCell ref="F3:F5"/>
    <mergeCell ref="B4:C5"/>
  </mergeCells>
  <conditionalFormatting sqref="N66:N1048576 N55:N58 N1:N22">
    <cfRule type="containsText" dxfId="13" priority="22" operator="containsText" text="F">
      <formula>NOT(ISERROR(SEARCH("F",N1)))</formula>
    </cfRule>
  </conditionalFormatting>
  <conditionalFormatting sqref="N1:N22 N55:N1048576">
    <cfRule type="cellIs" dxfId="12" priority="14" operator="equal">
      <formula>"Neaktivno"</formula>
    </cfRule>
  </conditionalFormatting>
  <conditionalFormatting sqref="N39 N50:N54">
    <cfRule type="containsText" dxfId="11" priority="12" operator="containsText" text="F">
      <formula>NOT(ISERROR(SEARCH("F",N39)))</formula>
    </cfRule>
  </conditionalFormatting>
  <conditionalFormatting sqref="N39 N50:N54">
    <cfRule type="cellIs" dxfId="10" priority="11" operator="equal">
      <formula>"Neaktivno"</formula>
    </cfRule>
  </conditionalFormatting>
  <conditionalFormatting sqref="N33:N38">
    <cfRule type="containsText" dxfId="9" priority="10" operator="containsText" text="F">
      <formula>NOT(ISERROR(SEARCH("F",N33)))</formula>
    </cfRule>
  </conditionalFormatting>
  <conditionalFormatting sqref="N33:N38">
    <cfRule type="cellIs" dxfId="8" priority="9" operator="equal">
      <formula>"Neaktivno"</formula>
    </cfRule>
  </conditionalFormatting>
  <conditionalFormatting sqref="N29:N32">
    <cfRule type="containsText" dxfId="7" priority="8" operator="containsText" text="F">
      <formula>NOT(ISERROR(SEARCH("F",N29)))</formula>
    </cfRule>
  </conditionalFormatting>
  <conditionalFormatting sqref="N29:N32">
    <cfRule type="cellIs" dxfId="6" priority="7" operator="equal">
      <formula>"Neaktivno"</formula>
    </cfRule>
  </conditionalFormatting>
  <conditionalFormatting sqref="N23:N28">
    <cfRule type="containsText" dxfId="5" priority="6" operator="containsText" text="F">
      <formula>NOT(ISERROR(SEARCH("F",N23)))</formula>
    </cfRule>
  </conditionalFormatting>
  <conditionalFormatting sqref="N23:N28">
    <cfRule type="cellIs" dxfId="4" priority="5" operator="equal">
      <formula>"Neaktivno"</formula>
    </cfRule>
  </conditionalFormatting>
  <conditionalFormatting sqref="N45:N49">
    <cfRule type="containsText" dxfId="3" priority="4" operator="containsText" text="F">
      <formula>NOT(ISERROR(SEARCH("F",N45)))</formula>
    </cfRule>
  </conditionalFormatting>
  <conditionalFormatting sqref="N45:N49">
    <cfRule type="cellIs" dxfId="2" priority="3" operator="equal">
      <formula>"Neaktivno"</formula>
    </cfRule>
  </conditionalFormatting>
  <conditionalFormatting sqref="N40:N44">
    <cfRule type="containsText" dxfId="1" priority="2" operator="containsText" text="F">
      <formula>NOT(ISERROR(SEARCH("F",N40)))</formula>
    </cfRule>
  </conditionalFormatting>
  <conditionalFormatting sqref="N40:N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2022-04-11T08:45:17Z</dcterms:modified>
</cp:coreProperties>
</file>