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13_ncr:1_{D0DB354A-C58A-453F-BCAA-F9B9FA9B8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6" i="1" l="1"/>
  <c r="AB16" i="1"/>
  <c r="V16" i="1"/>
  <c r="Y16" i="1" s="1"/>
  <c r="AF16" i="1" s="1"/>
  <c r="AG16" i="1" s="1"/>
  <c r="V14" i="1"/>
  <c r="V10" i="1"/>
  <c r="V6" i="1"/>
  <c r="V15" i="1"/>
  <c r="V13" i="1"/>
  <c r="V12" i="1"/>
  <c r="V11" i="1"/>
  <c r="V9" i="1"/>
  <c r="V8" i="1"/>
  <c r="V7" i="1"/>
  <c r="AE15" i="1" l="1"/>
  <c r="AE14" i="1"/>
  <c r="AE13" i="1"/>
  <c r="AE12" i="1"/>
  <c r="AE11" i="1"/>
  <c r="AE10" i="1"/>
  <c r="AE9" i="1"/>
  <c r="AE8" i="1"/>
  <c r="AE7" i="1"/>
  <c r="AE6" i="1"/>
  <c r="AB15" i="1"/>
  <c r="AB14" i="1"/>
  <c r="AB13" i="1"/>
  <c r="AB12" i="1"/>
  <c r="AB11" i="1"/>
  <c r="AB10" i="1"/>
  <c r="AB9" i="1"/>
  <c r="AB8" i="1"/>
  <c r="AB7" i="1"/>
  <c r="AB6" i="1"/>
  <c r="Y15" i="1" l="1"/>
  <c r="AF15" i="1" s="1"/>
  <c r="AG15" i="1" s="1"/>
  <c r="Y14" i="1"/>
  <c r="AF14" i="1" s="1"/>
  <c r="AG14" i="1" s="1"/>
  <c r="Y13" i="1"/>
  <c r="AF13" i="1" s="1"/>
  <c r="AG13" i="1" s="1"/>
  <c r="Y12" i="1"/>
  <c r="AF12" i="1" s="1"/>
  <c r="AG12" i="1" s="1"/>
  <c r="Y11" i="1"/>
  <c r="AF11" i="1" s="1"/>
  <c r="AG11" i="1" s="1"/>
  <c r="Y10" i="1"/>
  <c r="AF10" i="1" s="1"/>
  <c r="AG10" i="1" s="1"/>
  <c r="Y9" i="1"/>
  <c r="AF9" i="1" s="1"/>
  <c r="AG9" i="1" s="1"/>
  <c r="Y8" i="1"/>
  <c r="AF8" i="1" s="1"/>
  <c r="AG8" i="1" s="1"/>
  <c r="Y7" i="1"/>
  <c r="AF7" i="1" s="1"/>
  <c r="AG7" i="1" s="1"/>
  <c r="Y6" i="1" l="1"/>
  <c r="AF6" i="1" s="1"/>
  <c r="AG6" i="1" s="1"/>
  <c r="AM2" i="1" l="1"/>
  <c r="AL2" i="1"/>
  <c r="AJ2" i="1"/>
  <c r="AK2" i="1"/>
  <c r="AI2" i="1"/>
  <c r="AN2" i="1"/>
  <c r="AM3" i="1" l="1"/>
  <c r="AN3" i="1"/>
  <c r="AI4" i="1" s="1"/>
  <c r="AI3" i="1"/>
  <c r="AK3" i="1"/>
  <c r="AJ3" i="1"/>
  <c r="AL3" i="1"/>
</calcChain>
</file>

<file path=xl/sharedStrings.xml><?xml version="1.0" encoding="utf-8"?>
<sst xmlns="http://schemas.openxmlformats.org/spreadsheetml/2006/main" count="111" uniqueCount="65">
  <si>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</si>
  <si>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</si>
  <si>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</si>
  <si>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</si>
  <si>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</si>
  <si>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</si>
  <si>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</si>
  <si>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</si>
  <si>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</si>
  <si>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</si>
  <si>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</si>
  <si>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</si>
  <si>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</si>
  <si>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</si>
  <si>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</si>
  <si>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</si>
  <si>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</si>
  <si>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</si>
  <si>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</si>
  <si>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</si>
  <si>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</si>
  <si>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</si>
  <si>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</si>
  <si>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</si>
  <si>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</si>
  <si>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</si>
  <si>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</si>
  <si>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</si>
  <si>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</si>
  <si>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</si>
  <si>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</si>
  <si>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</si>
  <si>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</si>
  <si>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</si>
  <si>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</si>
  <si>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</si>
  <si>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</si>
  <si>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</si>
  <si>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</si>
  <si>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Katarina</t>
  </si>
  <si>
    <t>Milica</t>
  </si>
  <si>
    <t>Max 5</t>
  </si>
  <si>
    <t>Prez: Max.5</t>
  </si>
  <si>
    <t>Max. 10</t>
  </si>
  <si>
    <t>Tomović</t>
  </si>
  <si>
    <t>S</t>
  </si>
  <si>
    <t>Maida</t>
  </si>
  <si>
    <t>Sijarić</t>
  </si>
  <si>
    <t>Aleksandra</t>
  </si>
  <si>
    <t>Drašković</t>
  </si>
  <si>
    <t>Jovan</t>
  </si>
  <si>
    <t>Gojković</t>
  </si>
  <si>
    <t>Milan</t>
  </si>
  <si>
    <t>Babović</t>
  </si>
  <si>
    <t>Džajegzona</t>
  </si>
  <si>
    <t>Jelići</t>
  </si>
  <si>
    <t>Miloš</t>
  </si>
  <si>
    <t>Vidić</t>
  </si>
  <si>
    <t>Kokotović</t>
  </si>
  <si>
    <t>Andrijana</t>
  </si>
  <si>
    <t>Matejić</t>
  </si>
  <si>
    <t>Danijela</t>
  </si>
  <si>
    <t>Bušković</t>
  </si>
  <si>
    <t>Milena</t>
  </si>
  <si>
    <t>Nedović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</si>
</sst>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/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9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left"/>
    </xf>
    <xf numFmtId="49" fontId="2" fillId="2" borderId="49" xfId="0" applyNumberFormat="1" applyFont="1" applyFill="1" applyBorder="1" applyAlignment="1">
      <alignment horizontal="left"/>
    </xf>
    <xf numFmtId="49" fontId="2" fillId="2" borderId="49" xfId="0" applyNumberFormat="1" applyFont="1" applyFill="1" applyBorder="1" applyAlignment="1">
      <alignment horizontal="center"/>
    </xf>
    <xf numFmtId="0" fontId="2" fillId="2" borderId="49" xfId="0" applyFont="1" applyFill="1" applyBorder="1" applyAlignment="1"/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/>
    <xf numFmtId="0" fontId="2" fillId="2" borderId="49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50" xfId="0" applyFont="1" applyFill="1" applyBorder="1"/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2" fontId="2" fillId="2" borderId="51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4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7"/>
  <sheetViews>
    <sheetView tabSelected="1" workbookViewId="0">
      <selection activeCell="AG21" sqref="AG21"/>
    </sheetView>
  </sheetViews>
  <sheetFormatPr defaultColWidth="9.140625" defaultRowHeight="15" x14ac:dyDescent="0.25"/>
  <cols>
    <col min="1" max="1" width="5.85546875" style="2" customWidth="1"/>
    <col min="2" max="2" width="4.28515625" style="1" customWidth="1"/>
    <col min="3" max="3" width="5.42578125" style="1" customWidth="1"/>
    <col min="4" max="4" width="13.42578125" style="1" customWidth="1"/>
    <col min="5" max="5" width="17.5703125" style="1" customWidth="1"/>
    <col min="6" max="6" width="4.140625" style="1" customWidth="1"/>
    <col min="7" max="19" width="4.28515625" style="1" hidden="1" customWidth="1"/>
    <col min="20" max="20" width="6.140625" style="1" customWidth="1"/>
    <col min="21" max="21" width="7.140625" style="2" customWidth="1"/>
    <col min="22" max="22" width="8.140625" style="1" customWidth="1"/>
    <col min="23" max="23" width="6" style="1" customWidth="1"/>
    <col min="24" max="24" width="5.5703125" style="1" customWidth="1"/>
    <col min="25" max="25" width="7.7109375" style="2" customWidth="1"/>
    <col min="26" max="27" width="6.7109375" style="2" customWidth="1"/>
    <col min="28" max="28" width="6.85546875" style="2" customWidth="1"/>
    <col min="29" max="29" width="8" style="2" customWidth="1"/>
    <col min="30" max="32" width="8.42578125" style="2" customWidth="1"/>
    <col min="33" max="33" width="9.140625" style="1"/>
    <col min="34" max="16384" width="9.140625" style="55"/>
  </cols>
  <sheetData>
    <row r="1" spans="1:40" s="1" customFormat="1" ht="16.5" thickTop="1" thickBot="1" x14ac:dyDescent="0.3">
      <c r="A1" s="80" t="s">
        <v>37</v>
      </c>
      <c r="B1" s="33"/>
      <c r="C1" s="34"/>
      <c r="D1" s="35"/>
      <c r="E1" s="36"/>
      <c r="F1" s="3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40"/>
      <c r="AH1" s="47"/>
      <c r="AI1" s="48" t="s">
        <v>20</v>
      </c>
      <c r="AJ1" s="48" t="s">
        <v>21</v>
      </c>
      <c r="AK1" s="48" t="s">
        <v>22</v>
      </c>
      <c r="AL1" s="48" t="s">
        <v>23</v>
      </c>
      <c r="AM1" s="48" t="s">
        <v>24</v>
      </c>
      <c r="AN1" s="49" t="s">
        <v>25</v>
      </c>
    </row>
    <row r="2" spans="1:40" s="1" customFormat="1" ht="16.5" customHeight="1" thickTop="1" thickBot="1" x14ac:dyDescent="0.3">
      <c r="A2" s="41"/>
      <c r="B2" s="42"/>
      <c r="C2" s="43"/>
      <c r="D2" s="44"/>
      <c r="E2" s="3"/>
      <c r="F2" s="4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6"/>
      <c r="V2" s="81" t="s">
        <v>31</v>
      </c>
      <c r="W2" s="82"/>
      <c r="X2" s="82"/>
      <c r="Y2" s="83"/>
      <c r="Z2" s="81" t="s">
        <v>32</v>
      </c>
      <c r="AA2" s="82"/>
      <c r="AB2" s="83"/>
      <c r="AC2" s="81" t="s">
        <v>33</v>
      </c>
      <c r="AD2" s="82"/>
      <c r="AE2" s="83"/>
      <c r="AF2" s="67"/>
      <c r="AG2" s="40"/>
      <c r="AH2" s="52" t="s">
        <v>26</v>
      </c>
      <c r="AI2" s="48">
        <f>COUNTIF(AG6:AG93, "A")</f>
        <v>0</v>
      </c>
      <c r="AJ2" s="48">
        <f>COUNTIF(AG6:AG93, "B")</f>
        <v>0</v>
      </c>
      <c r="AK2" s="48">
        <f>COUNTIF(AG6:AG93, "C")</f>
        <v>1</v>
      </c>
      <c r="AL2" s="48">
        <f>COUNTIF(AG6:AG93, "D")</f>
        <v>0</v>
      </c>
      <c r="AM2" s="48">
        <f>COUNTIF(AG6:AG93, "E")</f>
        <v>2</v>
      </c>
      <c r="AN2" s="49">
        <f>COUNTIF(AG6:AG93, "F")</f>
        <v>2</v>
      </c>
    </row>
    <row r="3" spans="1:40" s="1" customFormat="1" ht="16.5" customHeight="1" thickTop="1" thickBot="1" x14ac:dyDescent="0.3">
      <c r="A3" s="87" t="s">
        <v>0</v>
      </c>
      <c r="B3" s="5"/>
      <c r="C3" s="6"/>
      <c r="D3" s="90" t="s">
        <v>1</v>
      </c>
      <c r="E3" s="91"/>
      <c r="F3" s="96" t="s">
        <v>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  <c r="T3" s="4"/>
      <c r="U3" s="46"/>
      <c r="V3" s="84"/>
      <c r="W3" s="85"/>
      <c r="X3" s="85"/>
      <c r="Y3" s="86"/>
      <c r="Z3" s="84"/>
      <c r="AA3" s="85"/>
      <c r="AB3" s="86"/>
      <c r="AC3" s="84"/>
      <c r="AD3" s="85"/>
      <c r="AE3" s="86"/>
      <c r="AF3" s="65"/>
      <c r="AG3" s="8"/>
      <c r="AH3" s="52" t="s">
        <v>27</v>
      </c>
      <c r="AI3" s="50">
        <f>(AI2/SUM(AI2:AN2))*100</f>
        <v>0</v>
      </c>
      <c r="AJ3" s="50">
        <f>(AJ2/SUM(AH2:AN2))*100</f>
        <v>0</v>
      </c>
      <c r="AK3" s="50">
        <f>(AK2/SUM(AH2:AN2))*100</f>
        <v>20</v>
      </c>
      <c r="AL3" s="50">
        <f>(AL2/SUM(AH2:AN2))*100</f>
        <v>0</v>
      </c>
      <c r="AM3" s="50">
        <f>(AM2/SUM(AH2:AN2))*100</f>
        <v>40</v>
      </c>
      <c r="AN3" s="51">
        <f>(AN2/SUM(AH2:AN2))*100</f>
        <v>40</v>
      </c>
    </row>
    <row r="4" spans="1:40" s="54" customFormat="1" ht="18" customHeight="1" thickTop="1" thickBot="1" x14ac:dyDescent="0.3">
      <c r="A4" s="88"/>
      <c r="B4" s="99" t="s">
        <v>3</v>
      </c>
      <c r="C4" s="100"/>
      <c r="D4" s="92"/>
      <c r="E4" s="93"/>
      <c r="F4" s="97"/>
      <c r="G4" s="103" t="s">
        <v>15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" t="s">
        <v>38</v>
      </c>
      <c r="W4" s="53" t="s">
        <v>18</v>
      </c>
      <c r="X4" s="53" t="s">
        <v>19</v>
      </c>
      <c r="Y4" s="53" t="s">
        <v>30</v>
      </c>
      <c r="Z4" s="53" t="s">
        <v>34</v>
      </c>
      <c r="AA4" s="53" t="s">
        <v>35</v>
      </c>
      <c r="AB4" s="53" t="s">
        <v>30</v>
      </c>
      <c r="AC4" s="53" t="s">
        <v>34</v>
      </c>
      <c r="AD4" s="53" t="s">
        <v>35</v>
      </c>
      <c r="AE4" s="53" t="s">
        <v>30</v>
      </c>
      <c r="AF4" s="53" t="s">
        <v>30</v>
      </c>
      <c r="AG4" s="53" t="s">
        <v>29</v>
      </c>
      <c r="AH4" s="52" t="s">
        <v>28</v>
      </c>
      <c r="AI4" s="50">
        <f>100-AN3</f>
        <v>60</v>
      </c>
      <c r="AJ4" s="48"/>
      <c r="AK4" s="48"/>
      <c r="AL4" s="48"/>
      <c r="AM4" s="48"/>
      <c r="AN4" s="49"/>
    </row>
    <row r="5" spans="1:40" ht="28.5" thickTop="1" thickBot="1" x14ac:dyDescent="0.3">
      <c r="A5" s="89"/>
      <c r="B5" s="101"/>
      <c r="C5" s="102"/>
      <c r="D5" s="94"/>
      <c r="E5" s="95"/>
      <c r="F5" s="98"/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16</v>
      </c>
      <c r="S5" s="10" t="s">
        <v>17</v>
      </c>
      <c r="T5" s="10" t="s">
        <v>41</v>
      </c>
      <c r="U5" s="10" t="s">
        <v>42</v>
      </c>
      <c r="V5" s="10" t="s">
        <v>43</v>
      </c>
      <c r="W5" s="4"/>
      <c r="X5" s="4"/>
      <c r="Y5" s="46"/>
      <c r="Z5" s="46"/>
      <c r="AA5" s="46"/>
      <c r="AB5" s="46"/>
      <c r="AC5" s="46"/>
      <c r="AD5" s="46"/>
      <c r="AE5" s="46"/>
      <c r="AF5" s="46"/>
      <c r="AG5" s="11"/>
    </row>
    <row r="6" spans="1:40" ht="16.5" thickTop="1" thickBot="1" x14ac:dyDescent="0.3">
      <c r="A6" s="17">
        <v>1</v>
      </c>
      <c r="B6" s="28">
        <v>28</v>
      </c>
      <c r="C6" s="12">
        <v>2021</v>
      </c>
      <c r="D6" s="12" t="s">
        <v>39</v>
      </c>
      <c r="E6" s="13" t="s">
        <v>44</v>
      </c>
      <c r="F6" s="14" t="s">
        <v>36</v>
      </c>
      <c r="G6" s="15"/>
      <c r="H6" s="16"/>
      <c r="I6" s="16"/>
      <c r="J6" s="16"/>
      <c r="K6" s="16"/>
      <c r="L6" s="16"/>
      <c r="M6" s="31"/>
      <c r="N6" s="16"/>
      <c r="O6" s="16"/>
      <c r="P6" s="16"/>
      <c r="Q6" s="16"/>
      <c r="R6" s="16"/>
      <c r="S6" s="73"/>
      <c r="T6" s="18"/>
      <c r="U6" s="76">
        <v>4</v>
      </c>
      <c r="V6" s="17">
        <f>(ROUND(SUM(T6:U6),1))</f>
        <v>4</v>
      </c>
      <c r="W6" s="18">
        <v>27</v>
      </c>
      <c r="X6" s="18"/>
      <c r="Y6" s="17">
        <f t="shared" ref="Y6:Y15" si="0">IF(X6&gt;0, SUM(V6:V6, X6), SUM(V6:W6))</f>
        <v>31</v>
      </c>
      <c r="Z6" s="59">
        <v>40</v>
      </c>
      <c r="AA6" s="60"/>
      <c r="AB6" s="18">
        <f>IF(AA6&gt;0, AA6, Z6)</f>
        <v>40</v>
      </c>
      <c r="AC6" s="59"/>
      <c r="AD6" s="60"/>
      <c r="AE6" s="66">
        <f>IF(AD6&gt;0, AD6, AC6)</f>
        <v>0</v>
      </c>
      <c r="AF6" s="17">
        <f>IF(AE6&gt;0,SUM(AE6,Y6),SUM(AB6,Y6))</f>
        <v>71</v>
      </c>
      <c r="AG6" s="17" t="str">
        <f>IF(AF6&gt;89,"A",IF(AF6&gt;79,"B",IF(AF6&gt;69,"C",IF(AF6&gt;59,"D",IF(AF6&gt;49,"E",IF(AF6=0,"Neakt.","F"))))))</f>
        <v>C</v>
      </c>
    </row>
    <row r="7" spans="1:40" ht="16.5" thickTop="1" thickBot="1" x14ac:dyDescent="0.3">
      <c r="A7" s="68">
        <v>2</v>
      </c>
      <c r="B7" s="29">
        <v>33</v>
      </c>
      <c r="C7" s="19">
        <v>2021</v>
      </c>
      <c r="D7" s="19" t="s">
        <v>46</v>
      </c>
      <c r="E7" s="20" t="s">
        <v>47</v>
      </c>
      <c r="F7" s="14" t="s">
        <v>36</v>
      </c>
      <c r="G7" s="21"/>
      <c r="H7" s="22"/>
      <c r="I7" s="22"/>
      <c r="J7" s="22"/>
      <c r="K7" s="22"/>
      <c r="L7" s="22"/>
      <c r="M7" s="32"/>
      <c r="N7" s="22"/>
      <c r="O7" s="22"/>
      <c r="P7" s="22"/>
      <c r="Q7" s="22"/>
      <c r="R7" s="22"/>
      <c r="S7" s="74"/>
      <c r="T7" s="18"/>
      <c r="U7" s="77"/>
      <c r="V7" s="17">
        <f t="shared" ref="V7:V15" si="1">(ROUND(SUM(T7:U7),1))</f>
        <v>0</v>
      </c>
      <c r="W7" s="23"/>
      <c r="X7" s="23"/>
      <c r="Y7" s="17">
        <f t="shared" si="0"/>
        <v>0</v>
      </c>
      <c r="Z7" s="61"/>
      <c r="AA7" s="62"/>
      <c r="AB7" s="18">
        <f t="shared" ref="AB7:AB15" si="2">IF(AA7&gt;0, AA7, Z7)</f>
        <v>0</v>
      </c>
      <c r="AC7" s="61"/>
      <c r="AD7" s="62"/>
      <c r="AE7" s="66">
        <f t="shared" ref="AE7:AE15" si="3">IF(AD7&gt;0, AD7, AC7)</f>
        <v>0</v>
      </c>
      <c r="AF7" s="68">
        <f t="shared" ref="AF7:AF15" si="4">IF(AE7&gt;0,SUM(AE7,Y7),SUM(AB7,Y7))</f>
        <v>0</v>
      </c>
      <c r="AG7" s="17" t="str">
        <f t="shared" ref="AG7:AG15" si="5">IF(AF7&gt;89,"A",IF(AF7&gt;79,"B",IF(AF7&gt;69,"C",IF(AF7&gt;59,"D",IF(AF7&gt;49,"E",IF(AF7=0,"Neakt.","F"))))))</f>
        <v>Neakt.</v>
      </c>
    </row>
    <row r="8" spans="1:40" ht="16.5" thickTop="1" thickBot="1" x14ac:dyDescent="0.3">
      <c r="A8" s="68">
        <v>3</v>
      </c>
      <c r="B8" s="29">
        <v>55</v>
      </c>
      <c r="C8" s="19">
        <v>2020</v>
      </c>
      <c r="D8" s="19" t="s">
        <v>48</v>
      </c>
      <c r="E8" s="20" t="s">
        <v>49</v>
      </c>
      <c r="F8" s="14" t="s">
        <v>36</v>
      </c>
      <c r="G8" s="21"/>
      <c r="H8" s="22"/>
      <c r="I8" s="22"/>
      <c r="J8" s="22"/>
      <c r="K8" s="22"/>
      <c r="L8" s="22"/>
      <c r="M8" s="32"/>
      <c r="N8" s="22"/>
      <c r="O8" s="22"/>
      <c r="P8" s="22"/>
      <c r="Q8" s="22"/>
      <c r="R8" s="22"/>
      <c r="S8" s="74"/>
      <c r="T8" s="18"/>
      <c r="U8" s="77">
        <v>4</v>
      </c>
      <c r="V8" s="17">
        <f t="shared" si="1"/>
        <v>4</v>
      </c>
      <c r="W8" s="23"/>
      <c r="X8" s="23">
        <v>21</v>
      </c>
      <c r="Y8" s="17">
        <f t="shared" si="0"/>
        <v>25</v>
      </c>
      <c r="Z8" s="61">
        <v>5</v>
      </c>
      <c r="AA8" s="62"/>
      <c r="AB8" s="18">
        <f t="shared" si="2"/>
        <v>5</v>
      </c>
      <c r="AC8" s="61"/>
      <c r="AD8" s="62"/>
      <c r="AE8" s="66">
        <f t="shared" si="3"/>
        <v>0</v>
      </c>
      <c r="AF8" s="70">
        <f t="shared" si="4"/>
        <v>30</v>
      </c>
      <c r="AG8" s="17" t="str">
        <f t="shared" si="5"/>
        <v>F</v>
      </c>
    </row>
    <row r="9" spans="1:40" ht="16.5" thickTop="1" thickBot="1" x14ac:dyDescent="0.3">
      <c r="A9" s="68">
        <v>4</v>
      </c>
      <c r="B9" s="29">
        <v>61</v>
      </c>
      <c r="C9" s="19">
        <v>2020</v>
      </c>
      <c r="D9" s="19" t="s">
        <v>50</v>
      </c>
      <c r="E9" s="20" t="s">
        <v>51</v>
      </c>
      <c r="F9" s="14" t="s">
        <v>36</v>
      </c>
      <c r="G9" s="21"/>
      <c r="H9" s="22"/>
      <c r="I9" s="22"/>
      <c r="J9" s="22"/>
      <c r="K9" s="22"/>
      <c r="L9" s="22"/>
      <c r="M9" s="32"/>
      <c r="N9" s="22"/>
      <c r="O9" s="22"/>
      <c r="P9" s="22"/>
      <c r="Q9" s="22"/>
      <c r="R9" s="22"/>
      <c r="S9" s="74"/>
      <c r="T9" s="18"/>
      <c r="U9" s="77">
        <v>4</v>
      </c>
      <c r="V9" s="17">
        <f t="shared" si="1"/>
        <v>4</v>
      </c>
      <c r="W9" s="23"/>
      <c r="X9" s="23">
        <v>32</v>
      </c>
      <c r="Y9" s="17">
        <f t="shared" si="0"/>
        <v>36</v>
      </c>
      <c r="Z9" s="61">
        <v>15</v>
      </c>
      <c r="AA9" s="62"/>
      <c r="AB9" s="18">
        <f t="shared" si="2"/>
        <v>15</v>
      </c>
      <c r="AC9" s="61"/>
      <c r="AD9" s="62"/>
      <c r="AE9" s="66">
        <f t="shared" si="3"/>
        <v>0</v>
      </c>
      <c r="AF9" s="68">
        <f t="shared" si="4"/>
        <v>51</v>
      </c>
      <c r="AG9" s="17" t="str">
        <f t="shared" si="5"/>
        <v>E</v>
      </c>
    </row>
    <row r="10" spans="1:40" ht="16.5" thickTop="1" thickBot="1" x14ac:dyDescent="0.3">
      <c r="A10" s="68">
        <v>5</v>
      </c>
      <c r="B10" s="29">
        <v>130</v>
      </c>
      <c r="C10" s="19">
        <v>2019</v>
      </c>
      <c r="D10" s="19" t="s">
        <v>52</v>
      </c>
      <c r="E10" s="20" t="s">
        <v>53</v>
      </c>
      <c r="F10" s="14" t="s">
        <v>36</v>
      </c>
      <c r="G10" s="21"/>
      <c r="H10" s="22"/>
      <c r="I10" s="22"/>
      <c r="J10" s="22"/>
      <c r="K10" s="22"/>
      <c r="L10" s="22"/>
      <c r="M10" s="32"/>
      <c r="N10" s="22"/>
      <c r="O10" s="22"/>
      <c r="P10" s="22"/>
      <c r="Q10" s="22"/>
      <c r="R10" s="22"/>
      <c r="S10" s="74"/>
      <c r="T10" s="18"/>
      <c r="U10" s="77"/>
      <c r="V10" s="17">
        <f t="shared" si="1"/>
        <v>0</v>
      </c>
      <c r="W10" s="23"/>
      <c r="X10" s="23"/>
      <c r="Y10" s="17">
        <f t="shared" si="0"/>
        <v>0</v>
      </c>
      <c r="Z10" s="61"/>
      <c r="AA10" s="62"/>
      <c r="AB10" s="18">
        <f t="shared" si="2"/>
        <v>0</v>
      </c>
      <c r="AC10" s="61"/>
      <c r="AD10" s="62"/>
      <c r="AE10" s="66">
        <f t="shared" si="3"/>
        <v>0</v>
      </c>
      <c r="AF10" s="68">
        <f t="shared" si="4"/>
        <v>0</v>
      </c>
      <c r="AG10" s="17" t="str">
        <f t="shared" si="5"/>
        <v>Neakt.</v>
      </c>
    </row>
    <row r="11" spans="1:40" ht="16.5" thickTop="1" thickBot="1" x14ac:dyDescent="0.3">
      <c r="A11" s="17">
        <v>6</v>
      </c>
      <c r="B11" s="29">
        <v>131</v>
      </c>
      <c r="C11" s="19">
        <v>2019</v>
      </c>
      <c r="D11" s="19" t="s">
        <v>54</v>
      </c>
      <c r="E11" s="20" t="s">
        <v>55</v>
      </c>
      <c r="F11" s="14" t="s">
        <v>36</v>
      </c>
      <c r="G11" s="21"/>
      <c r="H11" s="22"/>
      <c r="I11" s="22"/>
      <c r="J11" s="22"/>
      <c r="K11" s="22"/>
      <c r="L11" s="22"/>
      <c r="M11" s="32"/>
      <c r="N11" s="22"/>
      <c r="O11" s="22"/>
      <c r="P11" s="22"/>
      <c r="Q11" s="22"/>
      <c r="R11" s="22"/>
      <c r="S11" s="74"/>
      <c r="T11" s="18"/>
      <c r="U11" s="77"/>
      <c r="V11" s="17">
        <f t="shared" si="1"/>
        <v>0</v>
      </c>
      <c r="W11" s="23">
        <v>23</v>
      </c>
      <c r="X11" s="23"/>
      <c r="Y11" s="17">
        <f t="shared" si="0"/>
        <v>23</v>
      </c>
      <c r="Z11" s="61"/>
      <c r="AA11" s="62"/>
      <c r="AB11" s="18">
        <f t="shared" si="2"/>
        <v>0</v>
      </c>
      <c r="AC11" s="61"/>
      <c r="AD11" s="62"/>
      <c r="AE11" s="66">
        <f t="shared" si="3"/>
        <v>0</v>
      </c>
      <c r="AF11" s="68">
        <f t="shared" si="4"/>
        <v>23</v>
      </c>
      <c r="AG11" s="17" t="str">
        <f t="shared" si="5"/>
        <v>F</v>
      </c>
    </row>
    <row r="12" spans="1:40" ht="16.5" thickTop="1" thickBot="1" x14ac:dyDescent="0.3">
      <c r="A12" s="68">
        <v>7</v>
      </c>
      <c r="B12" s="29">
        <v>121</v>
      </c>
      <c r="C12" s="19">
        <v>2018</v>
      </c>
      <c r="D12" s="19" t="s">
        <v>56</v>
      </c>
      <c r="E12" s="20" t="s">
        <v>57</v>
      </c>
      <c r="F12" s="14" t="s">
        <v>36</v>
      </c>
      <c r="G12" s="21"/>
      <c r="H12" s="22"/>
      <c r="I12" s="22"/>
      <c r="J12" s="22"/>
      <c r="K12" s="22"/>
      <c r="L12" s="22"/>
      <c r="M12" s="32"/>
      <c r="N12" s="22"/>
      <c r="O12" s="22"/>
      <c r="P12" s="22"/>
      <c r="Q12" s="22"/>
      <c r="R12" s="22"/>
      <c r="S12" s="74"/>
      <c r="T12" s="18"/>
      <c r="U12" s="77"/>
      <c r="V12" s="17">
        <f t="shared" si="1"/>
        <v>0</v>
      </c>
      <c r="W12" s="23"/>
      <c r="X12" s="23"/>
      <c r="Y12" s="17">
        <f t="shared" si="0"/>
        <v>0</v>
      </c>
      <c r="Z12" s="61"/>
      <c r="AA12" s="62"/>
      <c r="AB12" s="18">
        <f t="shared" si="2"/>
        <v>0</v>
      </c>
      <c r="AC12" s="61"/>
      <c r="AD12" s="62"/>
      <c r="AE12" s="66">
        <f t="shared" si="3"/>
        <v>0</v>
      </c>
      <c r="AF12" s="68">
        <f t="shared" si="4"/>
        <v>0</v>
      </c>
      <c r="AG12" s="17" t="str">
        <f t="shared" si="5"/>
        <v>Neakt.</v>
      </c>
    </row>
    <row r="13" spans="1:40" ht="16.5" thickTop="1" thickBot="1" x14ac:dyDescent="0.3">
      <c r="A13" s="68">
        <v>8</v>
      </c>
      <c r="B13" s="29">
        <v>123</v>
      </c>
      <c r="C13" s="19">
        <v>2018</v>
      </c>
      <c r="D13" s="19" t="s">
        <v>40</v>
      </c>
      <c r="E13" s="20" t="s">
        <v>58</v>
      </c>
      <c r="F13" s="14" t="s">
        <v>36</v>
      </c>
      <c r="G13" s="21"/>
      <c r="H13" s="22"/>
      <c r="I13" s="22"/>
      <c r="J13" s="22"/>
      <c r="K13" s="22"/>
      <c r="L13" s="22"/>
      <c r="M13" s="32"/>
      <c r="N13" s="22"/>
      <c r="O13" s="22"/>
      <c r="P13" s="22"/>
      <c r="Q13" s="22"/>
      <c r="R13" s="22"/>
      <c r="S13" s="74"/>
      <c r="T13" s="18"/>
      <c r="U13" s="77"/>
      <c r="V13" s="17">
        <f t="shared" si="1"/>
        <v>0</v>
      </c>
      <c r="W13" s="23"/>
      <c r="X13" s="23"/>
      <c r="Y13" s="17">
        <f t="shared" si="0"/>
        <v>0</v>
      </c>
      <c r="Z13" s="61"/>
      <c r="AA13" s="62"/>
      <c r="AB13" s="18">
        <f t="shared" si="2"/>
        <v>0</v>
      </c>
      <c r="AC13" s="61"/>
      <c r="AD13" s="62"/>
      <c r="AE13" s="66">
        <f t="shared" si="3"/>
        <v>0</v>
      </c>
      <c r="AF13" s="68">
        <f t="shared" si="4"/>
        <v>0</v>
      </c>
      <c r="AG13" s="17" t="str">
        <f t="shared" si="5"/>
        <v>Neakt.</v>
      </c>
    </row>
    <row r="14" spans="1:40" ht="17.25" thickTop="1" thickBot="1" x14ac:dyDescent="0.35">
      <c r="A14" s="68">
        <v>9</v>
      </c>
      <c r="B14" s="29">
        <v>124</v>
      </c>
      <c r="C14" s="19">
        <v>2017</v>
      </c>
      <c r="D14" s="19" t="s">
        <v>59</v>
      </c>
      <c r="E14" s="20" t="s">
        <v>60</v>
      </c>
      <c r="F14" s="14" t="s">
        <v>36</v>
      </c>
      <c r="G14" s="21"/>
      <c r="H14" s="22"/>
      <c r="I14" s="22"/>
      <c r="J14" s="22"/>
      <c r="K14" s="22"/>
      <c r="L14" s="22"/>
      <c r="M14" s="32"/>
      <c r="N14" s="22"/>
      <c r="O14" s="22"/>
      <c r="P14" s="22"/>
      <c r="Q14" s="24"/>
      <c r="R14" s="24"/>
      <c r="S14" s="74"/>
      <c r="T14" s="18"/>
      <c r="U14" s="77"/>
      <c r="V14" s="17">
        <f t="shared" si="1"/>
        <v>0</v>
      </c>
      <c r="W14" s="23"/>
      <c r="X14" s="23"/>
      <c r="Y14" s="17">
        <f t="shared" si="0"/>
        <v>0</v>
      </c>
      <c r="Z14" s="61"/>
      <c r="AA14" s="62"/>
      <c r="AB14" s="18">
        <f t="shared" si="2"/>
        <v>0</v>
      </c>
      <c r="AC14" s="61"/>
      <c r="AD14" s="62"/>
      <c r="AE14" s="66">
        <f t="shared" si="3"/>
        <v>0</v>
      </c>
      <c r="AF14" s="68">
        <f t="shared" si="4"/>
        <v>0</v>
      </c>
      <c r="AG14" s="17" t="str">
        <f t="shared" si="5"/>
        <v>Neakt.</v>
      </c>
    </row>
    <row r="15" spans="1:40" ht="16.5" thickTop="1" thickBot="1" x14ac:dyDescent="0.3">
      <c r="A15" s="69">
        <v>10</v>
      </c>
      <c r="B15" s="30">
        <v>149</v>
      </c>
      <c r="C15" s="25">
        <v>2017</v>
      </c>
      <c r="D15" s="25" t="s">
        <v>61</v>
      </c>
      <c r="E15" s="26" t="s">
        <v>62</v>
      </c>
      <c r="F15" s="72" t="s">
        <v>36</v>
      </c>
      <c r="G15" s="56"/>
      <c r="H15" s="57"/>
      <c r="I15" s="57"/>
      <c r="J15" s="57"/>
      <c r="K15" s="57"/>
      <c r="L15" s="57"/>
      <c r="M15" s="58"/>
      <c r="N15" s="57"/>
      <c r="O15" s="57"/>
      <c r="P15" s="57"/>
      <c r="Q15" s="57"/>
      <c r="R15" s="57"/>
      <c r="S15" s="75"/>
      <c r="T15" s="9"/>
      <c r="U15" s="78"/>
      <c r="V15" s="9">
        <f t="shared" si="1"/>
        <v>0</v>
      </c>
      <c r="W15" s="27"/>
      <c r="X15" s="27"/>
      <c r="Y15" s="9">
        <f t="shared" si="0"/>
        <v>0</v>
      </c>
      <c r="Z15" s="63"/>
      <c r="AA15" s="64"/>
      <c r="AB15" s="9">
        <f t="shared" si="2"/>
        <v>0</v>
      </c>
      <c r="AC15" s="63"/>
      <c r="AD15" s="64"/>
      <c r="AE15" s="71">
        <f t="shared" si="3"/>
        <v>0</v>
      </c>
      <c r="AF15" s="69">
        <f t="shared" si="4"/>
        <v>0</v>
      </c>
      <c r="AG15" s="9" t="str">
        <f t="shared" si="5"/>
        <v>Neakt.</v>
      </c>
    </row>
    <row r="16" spans="1:40" ht="16.5" thickTop="1" thickBot="1" x14ac:dyDescent="0.3">
      <c r="A16" s="69">
        <v>11</v>
      </c>
      <c r="B16" s="30">
        <v>49</v>
      </c>
      <c r="C16" s="25">
        <v>20</v>
      </c>
      <c r="D16" s="25" t="s">
        <v>63</v>
      </c>
      <c r="E16" s="26" t="s">
        <v>64</v>
      </c>
      <c r="F16" s="72" t="s">
        <v>36</v>
      </c>
      <c r="G16" s="56"/>
      <c r="H16" s="57"/>
      <c r="I16" s="57"/>
      <c r="J16" s="57"/>
      <c r="K16" s="57"/>
      <c r="L16" s="57"/>
      <c r="M16" s="58"/>
      <c r="N16" s="57"/>
      <c r="O16" s="57"/>
      <c r="P16" s="57"/>
      <c r="Q16" s="57"/>
      <c r="R16" s="57"/>
      <c r="S16" s="75"/>
      <c r="T16" s="9"/>
      <c r="U16" s="78"/>
      <c r="V16" s="9">
        <f t="shared" ref="V16" si="6">(ROUND(SUM(T16:U16),1))</f>
        <v>0</v>
      </c>
      <c r="W16" s="27"/>
      <c r="X16" s="27"/>
      <c r="Y16" s="9">
        <f t="shared" ref="Y16" si="7">IF(X16&gt;0, SUM(V16:V16, X16), SUM(V16:W16))</f>
        <v>0</v>
      </c>
      <c r="Z16" s="63">
        <v>50</v>
      </c>
      <c r="AA16" s="64"/>
      <c r="AB16" s="9">
        <f t="shared" ref="AB16" si="8">IF(AA16&gt;0, AA16, Z16)</f>
        <v>50</v>
      </c>
      <c r="AC16" s="63"/>
      <c r="AD16" s="64"/>
      <c r="AE16" s="71">
        <f t="shared" ref="AE16" si="9">IF(AD16&gt;0, AD16, AC16)</f>
        <v>0</v>
      </c>
      <c r="AF16" s="69">
        <f t="shared" ref="AF16" si="10">IF(AE16&gt;0,SUM(AE16,Y16),SUM(AB16,Y16))</f>
        <v>50</v>
      </c>
      <c r="AG16" s="9" t="str">
        <f t="shared" ref="AG16" si="11">IF(AF16&gt;89,"A",IF(AF16&gt;79,"B",IF(AF16&gt;69,"C",IF(AF16&gt;59,"D",IF(AF16&gt;49,"E",IF(AF16=0,"Neakt.","F"))))))</f>
        <v>E</v>
      </c>
    </row>
    <row r="17" spans="1:1" s="55" customFormat="1" ht="15.75" thickTop="1" x14ac:dyDescent="0.25">
      <c r="A17" s="79"/>
    </row>
    <row r="18" spans="1:1" s="55" customFormat="1" x14ac:dyDescent="0.25">
      <c r="A18" s="79"/>
    </row>
    <row r="19" spans="1:1" s="55" customFormat="1" x14ac:dyDescent="0.25">
      <c r="A19" s="79"/>
    </row>
    <row r="20" spans="1:1" s="55" customFormat="1" x14ac:dyDescent="0.25">
      <c r="A20" s="79"/>
    </row>
    <row r="21" spans="1:1" s="55" customFormat="1" x14ac:dyDescent="0.25">
      <c r="A21" s="79"/>
    </row>
    <row r="22" spans="1:1" s="55" customFormat="1" x14ac:dyDescent="0.25">
      <c r="A22" s="79"/>
    </row>
    <row r="23" spans="1:1" s="55" customFormat="1" x14ac:dyDescent="0.25">
      <c r="A23" s="79"/>
    </row>
    <row r="24" spans="1:1" s="55" customFormat="1" x14ac:dyDescent="0.25">
      <c r="A24" s="79"/>
    </row>
    <row r="25" spans="1:1" s="55" customFormat="1" x14ac:dyDescent="0.25">
      <c r="A25" s="79"/>
    </row>
    <row r="26" spans="1:1" s="55" customFormat="1" x14ac:dyDescent="0.25">
      <c r="A26" s="79"/>
    </row>
    <row r="27" spans="1:1" s="55" customFormat="1" x14ac:dyDescent="0.25">
      <c r="A27" s="79"/>
    </row>
    <row r="28" spans="1:1" s="55" customFormat="1" x14ac:dyDescent="0.25">
      <c r="A28" s="79"/>
    </row>
    <row r="29" spans="1:1" s="55" customFormat="1" x14ac:dyDescent="0.25">
      <c r="A29" s="79"/>
    </row>
    <row r="30" spans="1:1" s="55" customFormat="1" x14ac:dyDescent="0.25">
      <c r="A30" s="79"/>
    </row>
    <row r="31" spans="1:1" s="55" customFormat="1" x14ac:dyDescent="0.25">
      <c r="A31" s="79"/>
    </row>
    <row r="32" spans="1:1" s="55" customFormat="1" x14ac:dyDescent="0.25">
      <c r="A32" s="79"/>
    </row>
    <row r="33" spans="1:1" s="55" customFormat="1" x14ac:dyDescent="0.25">
      <c r="A33" s="79"/>
    </row>
    <row r="34" spans="1:1" s="55" customFormat="1" x14ac:dyDescent="0.25">
      <c r="A34" s="79"/>
    </row>
    <row r="35" spans="1:1" s="55" customFormat="1" x14ac:dyDescent="0.25">
      <c r="A35" s="79"/>
    </row>
    <row r="36" spans="1:1" s="55" customFormat="1" x14ac:dyDescent="0.25">
      <c r="A36" s="79"/>
    </row>
    <row r="37" spans="1:1" s="55" customFormat="1" x14ac:dyDescent="0.25">
      <c r="A37" s="79"/>
    </row>
    <row r="38" spans="1:1" s="55" customFormat="1" x14ac:dyDescent="0.25">
      <c r="A38" s="79"/>
    </row>
    <row r="39" spans="1:1" s="55" customFormat="1" x14ac:dyDescent="0.25">
      <c r="A39" s="79"/>
    </row>
    <row r="40" spans="1:1" s="55" customFormat="1" x14ac:dyDescent="0.25">
      <c r="A40" s="79"/>
    </row>
    <row r="41" spans="1:1" s="55" customFormat="1" x14ac:dyDescent="0.25">
      <c r="A41" s="79"/>
    </row>
    <row r="42" spans="1:1" s="55" customFormat="1" x14ac:dyDescent="0.25">
      <c r="A42" s="79"/>
    </row>
    <row r="43" spans="1:1" s="55" customFormat="1" x14ac:dyDescent="0.25">
      <c r="A43" s="79"/>
    </row>
    <row r="44" spans="1:1" s="55" customFormat="1" x14ac:dyDescent="0.25">
      <c r="A44" s="79"/>
    </row>
    <row r="45" spans="1:1" s="55" customFormat="1" x14ac:dyDescent="0.25">
      <c r="A45" s="79"/>
    </row>
    <row r="46" spans="1:1" s="55" customFormat="1" x14ac:dyDescent="0.25">
      <c r="A46" s="79"/>
    </row>
    <row r="47" spans="1:1" s="55" customFormat="1" x14ac:dyDescent="0.25">
      <c r="A47" s="79"/>
    </row>
    <row r="48" spans="1:1" s="55" customFormat="1" x14ac:dyDescent="0.25">
      <c r="A48" s="79"/>
    </row>
    <row r="49" spans="1:1" s="55" customFormat="1" x14ac:dyDescent="0.25">
      <c r="A49" s="79"/>
    </row>
    <row r="50" spans="1:1" s="55" customFormat="1" x14ac:dyDescent="0.25">
      <c r="A50" s="79"/>
    </row>
    <row r="51" spans="1:1" s="55" customFormat="1" x14ac:dyDescent="0.25">
      <c r="A51" s="79"/>
    </row>
    <row r="52" spans="1:1" s="55" customFormat="1" x14ac:dyDescent="0.25">
      <c r="A52" s="79"/>
    </row>
    <row r="53" spans="1:1" s="55" customFormat="1" x14ac:dyDescent="0.25">
      <c r="A53" s="79"/>
    </row>
    <row r="54" spans="1:1" s="55" customFormat="1" x14ac:dyDescent="0.25">
      <c r="A54" s="79"/>
    </row>
    <row r="55" spans="1:1" s="55" customFormat="1" x14ac:dyDescent="0.25">
      <c r="A55" s="79"/>
    </row>
    <row r="56" spans="1:1" s="55" customFormat="1" x14ac:dyDescent="0.25">
      <c r="A56" s="79"/>
    </row>
    <row r="57" spans="1:1" s="55" customFormat="1" x14ac:dyDescent="0.25">
      <c r="A57" s="79"/>
    </row>
    <row r="58" spans="1:1" s="55" customFormat="1" x14ac:dyDescent="0.25">
      <c r="A58" s="79"/>
    </row>
    <row r="59" spans="1:1" s="55" customFormat="1" x14ac:dyDescent="0.25">
      <c r="A59" s="79"/>
    </row>
    <row r="60" spans="1:1" s="55" customFormat="1" x14ac:dyDescent="0.25">
      <c r="A60" s="79"/>
    </row>
    <row r="61" spans="1:1" s="55" customFormat="1" x14ac:dyDescent="0.25">
      <c r="A61" s="79"/>
    </row>
    <row r="62" spans="1:1" s="55" customFormat="1" x14ac:dyDescent="0.25">
      <c r="A62" s="79"/>
    </row>
    <row r="63" spans="1:1" s="55" customFormat="1" x14ac:dyDescent="0.25">
      <c r="A63" s="79"/>
    </row>
    <row r="64" spans="1:1" s="55" customFormat="1" x14ac:dyDescent="0.25">
      <c r="A64" s="79"/>
    </row>
    <row r="65" spans="1:1" s="55" customFormat="1" x14ac:dyDescent="0.25">
      <c r="A65" s="79"/>
    </row>
    <row r="66" spans="1:1" s="55" customFormat="1" x14ac:dyDescent="0.25">
      <c r="A66" s="79"/>
    </row>
    <row r="67" spans="1:1" s="55" customFormat="1" x14ac:dyDescent="0.25">
      <c r="A67" s="79"/>
    </row>
    <row r="68" spans="1:1" s="55" customFormat="1" x14ac:dyDescent="0.25">
      <c r="A68" s="79"/>
    </row>
    <row r="69" spans="1:1" s="55" customFormat="1" x14ac:dyDescent="0.25">
      <c r="A69" s="79"/>
    </row>
    <row r="70" spans="1:1" s="55" customFormat="1" x14ac:dyDescent="0.25">
      <c r="A70" s="79"/>
    </row>
    <row r="71" spans="1:1" s="55" customFormat="1" x14ac:dyDescent="0.25">
      <c r="A71" s="79"/>
    </row>
    <row r="72" spans="1:1" s="55" customFormat="1" x14ac:dyDescent="0.25">
      <c r="A72" s="79"/>
    </row>
    <row r="73" spans="1:1" s="55" customFormat="1" x14ac:dyDescent="0.25">
      <c r="A73" s="79"/>
    </row>
    <row r="74" spans="1:1" s="55" customFormat="1" x14ac:dyDescent="0.25">
      <c r="A74" s="79"/>
    </row>
    <row r="75" spans="1:1" s="55" customFormat="1" x14ac:dyDescent="0.25">
      <c r="A75" s="79"/>
    </row>
    <row r="76" spans="1:1" s="55" customFormat="1" x14ac:dyDescent="0.25">
      <c r="A76" s="79"/>
    </row>
    <row r="77" spans="1:1" s="55" customFormat="1" x14ac:dyDescent="0.25">
      <c r="A77" s="79"/>
    </row>
  </sheetData>
  <mergeCells count="8">
    <mergeCell ref="V2:Y3"/>
    <mergeCell ref="AC2:AE3"/>
    <mergeCell ref="Z2:AB3"/>
    <mergeCell ref="A3:A5"/>
    <mergeCell ref="D3:E5"/>
    <mergeCell ref="F3:F5"/>
    <mergeCell ref="B4:C5"/>
    <mergeCell ref="G4:U4"/>
  </mergeCells>
  <conditionalFormatting sqref="AG78:AG1048576 AG1:AG16">
    <cfRule type="containsText" dxfId="1" priority="5" operator="containsText" text="F">
      <formula>NOT(ISERROR(SEARCH("F",AG1)))</formula>
    </cfRule>
  </conditionalFormatting>
  <conditionalFormatting sqref="AG7:AG16">
    <cfRule type="containsText" dxfId="0" priority="1" operator="containsText" text="F">
      <formula>NOT(ISERROR(SEARCH("F",AG7)))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8442-0641-4EF4-B028-ACC843851817}">
  <dimension ref="A1:G11"/>
  <sheetViews>
    <sheetView workbookViewId="0">
      <selection activeCell="D11" sqref="A11:D11"/>
    </sheetView>
  </sheetViews>
  <sheetFormatPr defaultRowHeight="15" x14ac:dyDescent="0.25"/>
  <sheetData>
    <row r="1" spans="1:7" x14ac:dyDescent="0.25">
      <c r="A1">
        <v>28</v>
      </c>
      <c r="B1">
        <v>2021</v>
      </c>
      <c r="C1" t="s">
        <v>39</v>
      </c>
      <c r="D1" t="s">
        <v>44</v>
      </c>
      <c r="E1" t="s">
        <v>45</v>
      </c>
      <c r="F1">
        <v>1</v>
      </c>
      <c r="G1">
        <v>2014</v>
      </c>
    </row>
    <row r="2" spans="1:7" x14ac:dyDescent="0.25">
      <c r="A2">
        <v>33</v>
      </c>
      <c r="B2">
        <v>2021</v>
      </c>
      <c r="C2" t="s">
        <v>46</v>
      </c>
      <c r="D2" t="s">
        <v>47</v>
      </c>
      <c r="E2" t="s">
        <v>45</v>
      </c>
      <c r="F2">
        <v>1</v>
      </c>
      <c r="G2">
        <v>2014</v>
      </c>
    </row>
    <row r="3" spans="1:7" x14ac:dyDescent="0.25">
      <c r="A3">
        <v>55</v>
      </c>
      <c r="B3">
        <v>2020</v>
      </c>
      <c r="C3" t="s">
        <v>48</v>
      </c>
      <c r="D3" t="s">
        <v>49</v>
      </c>
      <c r="E3" t="s">
        <v>45</v>
      </c>
      <c r="F3">
        <v>2</v>
      </c>
      <c r="G3">
        <v>2014</v>
      </c>
    </row>
    <row r="4" spans="1:7" x14ac:dyDescent="0.25">
      <c r="A4">
        <v>61</v>
      </c>
      <c r="B4">
        <v>2020</v>
      </c>
      <c r="C4" t="s">
        <v>50</v>
      </c>
      <c r="D4" t="s">
        <v>51</v>
      </c>
      <c r="E4" t="s">
        <v>45</v>
      </c>
      <c r="F4">
        <v>2</v>
      </c>
      <c r="G4">
        <v>2014</v>
      </c>
    </row>
    <row r="5" spans="1:7" x14ac:dyDescent="0.25">
      <c r="A5">
        <v>130</v>
      </c>
      <c r="B5">
        <v>2019</v>
      </c>
      <c r="C5" t="s">
        <v>52</v>
      </c>
      <c r="D5" t="s">
        <v>53</v>
      </c>
      <c r="E5" t="s">
        <v>45</v>
      </c>
      <c r="F5">
        <v>3</v>
      </c>
      <c r="G5">
        <v>2014</v>
      </c>
    </row>
    <row r="6" spans="1:7" x14ac:dyDescent="0.25">
      <c r="A6">
        <v>131</v>
      </c>
      <c r="B6">
        <v>2019</v>
      </c>
      <c r="C6" t="s">
        <v>54</v>
      </c>
      <c r="D6" t="s">
        <v>55</v>
      </c>
      <c r="E6" t="s">
        <v>45</v>
      </c>
      <c r="F6">
        <v>3</v>
      </c>
      <c r="G6">
        <v>2014</v>
      </c>
    </row>
    <row r="7" spans="1:7" x14ac:dyDescent="0.25">
      <c r="A7">
        <v>121</v>
      </c>
      <c r="B7">
        <v>2018</v>
      </c>
      <c r="C7" t="s">
        <v>56</v>
      </c>
      <c r="D7" t="s">
        <v>57</v>
      </c>
      <c r="E7" t="s">
        <v>45</v>
      </c>
      <c r="F7">
        <v>4</v>
      </c>
      <c r="G7">
        <v>2014</v>
      </c>
    </row>
    <row r="8" spans="1:7" x14ac:dyDescent="0.25">
      <c r="A8">
        <v>123</v>
      </c>
      <c r="B8">
        <v>2018</v>
      </c>
      <c r="C8" t="s">
        <v>40</v>
      </c>
      <c r="D8" t="s">
        <v>58</v>
      </c>
      <c r="E8" t="s">
        <v>45</v>
      </c>
      <c r="F8">
        <v>4</v>
      </c>
      <c r="G8">
        <v>2014</v>
      </c>
    </row>
    <row r="9" spans="1:7" x14ac:dyDescent="0.25">
      <c r="A9">
        <v>124</v>
      </c>
      <c r="B9">
        <v>2017</v>
      </c>
      <c r="C9" t="s">
        <v>59</v>
      </c>
      <c r="D9" t="s">
        <v>60</v>
      </c>
      <c r="E9" t="s">
        <v>45</v>
      </c>
      <c r="F9">
        <v>5</v>
      </c>
      <c r="G9">
        <v>2014</v>
      </c>
    </row>
    <row r="10" spans="1:7" x14ac:dyDescent="0.25">
      <c r="A10">
        <v>149</v>
      </c>
      <c r="B10">
        <v>2017</v>
      </c>
      <c r="C10" t="s">
        <v>61</v>
      </c>
      <c r="D10" t="s">
        <v>62</v>
      </c>
      <c r="E10" t="s">
        <v>45</v>
      </c>
      <c r="F10">
        <v>5</v>
      </c>
      <c r="G10">
        <v>2014</v>
      </c>
    </row>
    <row r="11" spans="1:7" x14ac:dyDescent="0.25">
      <c r="A11">
        <v>149</v>
      </c>
      <c r="B11">
        <v>2017</v>
      </c>
      <c r="C11" t="s">
        <v>61</v>
      </c>
      <c r="D1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2022-06-06T10:46:03Z</dcterms:modified>
</cp:coreProperties>
</file>