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5" windowWidth="16200" windowHeight="5790" activeTab="3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<sst xmlns="http://schemas.openxmlformats.org/spreadsheetml/2006/main" count="1292" uniqueCount="318">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</sst>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2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5" t="s">
        <v>313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I(prvi), akademska ",My!R2," godina")</f>
        <v>Semestar: I(prvi), akademska 2017/18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52" t="s">
        <v>32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>
      <c r="A12" s="152" t="str">
        <f>CONCATENATE("po završetku zimskog semestra akademske ",My!R2," godine")</f>
        <v>po završetku zimskog semestra akademske 2017/18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3" t="s">
        <v>33</v>
      </c>
      <c r="B15" s="156" t="s">
        <v>34</v>
      </c>
      <c r="C15" s="159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 t="s">
        <v>37</v>
      </c>
      <c r="Q15" s="163"/>
      <c r="R15" s="163"/>
      <c r="S15" s="177"/>
    </row>
    <row r="16" spans="1:19" ht="15.75" customHeight="1">
      <c r="A16" s="154"/>
      <c r="B16" s="157"/>
      <c r="C16" s="160"/>
      <c r="D16" s="165" t="s">
        <v>38</v>
      </c>
      <c r="E16" s="166"/>
      <c r="F16" s="167" t="s">
        <v>39</v>
      </c>
      <c r="G16" s="166"/>
      <c r="H16" s="167" t="s">
        <v>40</v>
      </c>
      <c r="I16" s="166"/>
      <c r="J16" s="167" t="s">
        <v>41</v>
      </c>
      <c r="K16" s="166"/>
      <c r="L16" s="167" t="s">
        <v>42</v>
      </c>
      <c r="M16" s="166"/>
      <c r="N16" s="167" t="s">
        <v>43</v>
      </c>
      <c r="O16" s="168"/>
      <c r="P16" s="169" t="s">
        <v>44</v>
      </c>
      <c r="Q16" s="170"/>
      <c r="R16" s="169" t="s">
        <v>45</v>
      </c>
      <c r="S16" s="171"/>
    </row>
    <row r="17" spans="1:19" ht="23.25" customHeight="1" thickBot="1">
      <c r="A17" s="155"/>
      <c r="B17" s="158"/>
      <c r="C17" s="161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21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21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2.9411764705882355</v>
      </c>
      <c r="N19" s="32">
        <f>C19-P19</f>
        <v>33</v>
      </c>
      <c r="O19" s="31">
        <f>IF($C19=0,0,N19*100/$C19)</f>
        <v>97.05882352941177</v>
      </c>
      <c r="P19" s="32">
        <f>SUM(D19,F19,H19,J19,L19)</f>
        <v>1</v>
      </c>
      <c r="Q19" s="31">
        <f>IF($C19=0,0,P19*100/($P19+$R19))</f>
        <v>2.9411764705882355</v>
      </c>
      <c r="R19" s="32">
        <f>N19</f>
        <v>33</v>
      </c>
      <c r="S19" s="33">
        <f>IF($C19=0,0,R19*100/($P19+$R19))</f>
        <v>97.05882352941177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2</v>
      </c>
      <c r="M20" s="32">
        <f>IF($C20=0,0,L20*100/$C20)</f>
        <v>4.651162790697675</v>
      </c>
      <c r="N20" s="32">
        <f>C20-P20</f>
        <v>41</v>
      </c>
      <c r="O20" s="31">
        <f>IF($C20=0,0,N20*100/$C20)</f>
        <v>95.34883720930233</v>
      </c>
      <c r="P20" s="32">
        <f>SUM(D20,F20,H20,J20,L20)</f>
        <v>2</v>
      </c>
      <c r="Q20" s="31">
        <f>IF($C20=0,0,P20*100/($P20+$R20))</f>
        <v>4.651162790697675</v>
      </c>
      <c r="R20" s="32">
        <f>N20</f>
        <v>41</v>
      </c>
      <c r="S20" s="33">
        <f>IF($C20=0,0,R20*100/($P20+$R20))</f>
        <v>95.34883720930233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2" t="str">
        <f>CONCATENATE("Podgorica,   januar 20",RIGHT(My!R2,2),". god.")</f>
        <v>Podgorica,   januar 2018. god.</v>
      </c>
      <c r="B25" s="172"/>
      <c r="D25" s="172" t="s">
        <v>47</v>
      </c>
      <c r="E25" s="172"/>
      <c r="F25" s="172"/>
      <c r="G25" s="172"/>
      <c r="H25" s="172"/>
      <c r="I25" s="172"/>
      <c r="N25" s="173" t="s">
        <v>48</v>
      </c>
      <c r="O25" s="173"/>
      <c r="P25" s="173"/>
      <c r="Q25" s="173"/>
    </row>
    <row r="27" spans="4:18" ht="15">
      <c r="D27" s="152" t="s">
        <v>166</v>
      </c>
      <c r="E27" s="152"/>
      <c r="F27" s="152"/>
      <c r="G27" s="152"/>
      <c r="H27" s="152"/>
      <c r="I27" s="152"/>
      <c r="J27" s="152"/>
      <c r="L27" s="72"/>
      <c r="M27" s="152" t="s">
        <v>165</v>
      </c>
      <c r="N27" s="152"/>
      <c r="O27" s="152"/>
      <c r="P27" s="152"/>
      <c r="Q27" s="152"/>
      <c r="R27" s="152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8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49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21</v>
      </c>
      <c r="P2" s="102"/>
      <c r="Q2" s="102"/>
      <c r="R2" s="103"/>
      <c r="S2" s="103"/>
      <c r="T2" s="103"/>
      <c r="U2" s="104"/>
    </row>
    <row r="3" spans="1:21" ht="21" customHeight="1">
      <c r="A3" s="105" t="s">
        <v>168</v>
      </c>
      <c r="B3" s="105"/>
      <c r="C3" s="105"/>
      <c r="D3" s="106" t="s">
        <v>309</v>
      </c>
      <c r="E3" s="106"/>
      <c r="F3" s="106"/>
      <c r="G3" s="106"/>
      <c r="H3" s="107" t="s">
        <v>50</v>
      </c>
      <c r="I3" s="107"/>
      <c r="J3" s="107"/>
      <c r="K3" s="107"/>
      <c r="L3" s="107"/>
      <c r="M3" s="107"/>
      <c r="N3" s="107"/>
      <c r="O3" s="107"/>
      <c r="P3" s="107"/>
      <c r="Q3" s="108" t="s">
        <v>169</v>
      </c>
      <c r="R3" s="108"/>
      <c r="S3" s="108"/>
      <c r="T3" s="108"/>
      <c r="U3" s="10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8</v>
      </c>
      <c r="M6" s="94"/>
      <c r="N6" s="94"/>
      <c r="O6" s="94" t="s">
        <v>9</v>
      </c>
      <c r="P6" s="94"/>
      <c r="Q6" s="94"/>
      <c r="R6" s="94" t="s">
        <v>10</v>
      </c>
      <c r="S6" s="94"/>
      <c r="T6" s="90"/>
      <c r="U6" s="92"/>
    </row>
    <row r="7" spans="1:21" ht="21" customHeight="1" thickBot="1">
      <c r="A7" s="85"/>
      <c r="B7" s="88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1"/>
      <c r="U7" s="93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15</v>
      </c>
      <c r="P8" s="47"/>
      <c r="Q8" s="46"/>
      <c r="R8" s="44"/>
      <c r="S8" s="44"/>
      <c r="T8" s="44">
        <f aca="true" t="shared" si="0" ref="T8:T37">SUM(D8:E8,O8,P8,MAX(R8,S8))</f>
        <v>15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 t="s">
        <v>317</v>
      </c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27</v>
      </c>
      <c r="P11" s="52"/>
      <c r="Q11" s="51"/>
      <c r="R11" s="49"/>
      <c r="S11" s="49"/>
      <c r="T11" s="44">
        <f t="shared" si="0"/>
        <v>27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16</v>
      </c>
      <c r="P13" s="52"/>
      <c r="Q13" s="51"/>
      <c r="R13" s="49"/>
      <c r="S13" s="49"/>
      <c r="T13" s="44">
        <f t="shared" si="0"/>
        <v>16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0</v>
      </c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45.5</v>
      </c>
      <c r="P18" s="52"/>
      <c r="Q18" s="51"/>
      <c r="R18" s="49"/>
      <c r="S18" s="49"/>
      <c r="T18" s="44">
        <f t="shared" si="0"/>
        <v>45.5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35.5</v>
      </c>
      <c r="P19" s="52"/>
      <c r="Q19" s="51"/>
      <c r="R19" s="49"/>
      <c r="S19" s="49"/>
      <c r="T19" s="44">
        <f t="shared" si="0"/>
        <v>35.5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42.5</v>
      </c>
      <c r="P20" s="52"/>
      <c r="Q20" s="51"/>
      <c r="R20" s="49"/>
      <c r="S20" s="49"/>
      <c r="T20" s="44">
        <f t="shared" si="0"/>
        <v>42.5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30</v>
      </c>
      <c r="P21" s="52"/>
      <c r="Q21" s="51"/>
      <c r="R21" s="49"/>
      <c r="S21" s="49"/>
      <c r="T21" s="44">
        <f t="shared" si="0"/>
        <v>30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13</v>
      </c>
      <c r="P22" s="52"/>
      <c r="Q22" s="51"/>
      <c r="R22" s="49"/>
      <c r="S22" s="49"/>
      <c r="T22" s="44">
        <f t="shared" si="0"/>
        <v>13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 t="s">
        <v>317</v>
      </c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23</v>
      </c>
      <c r="P25" s="52"/>
      <c r="Q25" s="51"/>
      <c r="R25" s="49"/>
      <c r="S25" s="49"/>
      <c r="T25" s="44">
        <f t="shared" si="0"/>
        <v>23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/>
      <c r="S26" s="49"/>
      <c r="T26" s="44">
        <f t="shared" si="0"/>
        <v>46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50</v>
      </c>
      <c r="P29" s="52"/>
      <c r="Q29" s="51"/>
      <c r="R29" s="49"/>
      <c r="S29" s="49"/>
      <c r="T29" s="44">
        <f t="shared" si="0"/>
        <v>50</v>
      </c>
      <c r="U29" s="44" t="str">
        <f t="shared" si="1"/>
        <v>E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26</v>
      </c>
      <c r="P33" s="52"/>
      <c r="Q33" s="51"/>
      <c r="R33" s="49"/>
      <c r="S33" s="53"/>
      <c r="T33" s="44">
        <f t="shared" si="0"/>
        <v>26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27</v>
      </c>
      <c r="P35" s="52"/>
      <c r="Q35" s="51"/>
      <c r="R35" s="49"/>
      <c r="S35" s="53"/>
      <c r="T35" s="44">
        <f t="shared" si="0"/>
        <v>27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22</v>
      </c>
      <c r="P36" s="52"/>
      <c r="Q36" s="51"/>
      <c r="R36" s="49"/>
      <c r="S36" s="53"/>
      <c r="T36" s="44">
        <f t="shared" si="0"/>
        <v>22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ht="12.75">
      <c r="A41" s="97" t="s">
        <v>49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3"/>
      <c r="S41" s="103"/>
      <c r="T41" s="103"/>
      <c r="U41" s="104"/>
    </row>
    <row r="42" spans="1:21" ht="21" customHeight="1">
      <c r="A42" s="105" t="s">
        <v>168</v>
      </c>
      <c r="B42" s="105"/>
      <c r="C42" s="105"/>
      <c r="D42" s="106" t="s">
        <v>309</v>
      </c>
      <c r="E42" s="106"/>
      <c r="F42" s="106"/>
      <c r="G42" s="106"/>
      <c r="H42" s="107" t="s">
        <v>50</v>
      </c>
      <c r="I42" s="107"/>
      <c r="J42" s="107"/>
      <c r="K42" s="107"/>
      <c r="L42" s="107"/>
      <c r="M42" s="107"/>
      <c r="N42" s="107"/>
      <c r="O42" s="107"/>
      <c r="P42" s="107"/>
      <c r="Q42" s="108" t="s">
        <v>169</v>
      </c>
      <c r="R42" s="108"/>
      <c r="S42" s="108"/>
      <c r="T42" s="108"/>
      <c r="U42" s="10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3" t="s">
        <v>1</v>
      </c>
      <c r="B44" s="86" t="s">
        <v>2</v>
      </c>
      <c r="C44" s="89" t="s">
        <v>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4</v>
      </c>
      <c r="U44" s="92" t="s">
        <v>5</v>
      </c>
    </row>
    <row r="45" spans="1:21" ht="21" customHeight="1">
      <c r="A45" s="84"/>
      <c r="B45" s="87"/>
      <c r="C45" s="40"/>
      <c r="D45" s="94" t="s">
        <v>6</v>
      </c>
      <c r="E45" s="94"/>
      <c r="F45" s="94"/>
      <c r="G45" s="94"/>
      <c r="H45" s="94"/>
      <c r="I45" s="94" t="s">
        <v>7</v>
      </c>
      <c r="J45" s="94"/>
      <c r="K45" s="94"/>
      <c r="L45" s="94" t="s">
        <v>8</v>
      </c>
      <c r="M45" s="94"/>
      <c r="N45" s="94"/>
      <c r="O45" s="94" t="s">
        <v>9</v>
      </c>
      <c r="P45" s="94"/>
      <c r="Q45" s="94"/>
      <c r="R45" s="94" t="s">
        <v>10</v>
      </c>
      <c r="S45" s="94"/>
      <c r="T45" s="90"/>
      <c r="U45" s="92"/>
    </row>
    <row r="46" spans="1:21" ht="21" customHeight="1" thickBot="1">
      <c r="A46" s="85"/>
      <c r="B46" s="88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1"/>
      <c r="U46" s="93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 t="s">
        <v>317</v>
      </c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/>
      <c r="Q51" s="51"/>
      <c r="R51" s="49"/>
      <c r="S51" s="49"/>
      <c r="T51" s="44">
        <f t="shared" si="3"/>
        <v>8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17</v>
      </c>
      <c r="P52" s="52"/>
      <c r="Q52" s="51"/>
      <c r="R52" s="49"/>
      <c r="S52" s="49"/>
      <c r="T52" s="44">
        <f t="shared" si="3"/>
        <v>17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18</v>
      </c>
      <c r="P53" s="52"/>
      <c r="Q53" s="51"/>
      <c r="R53" s="49"/>
      <c r="S53" s="49"/>
      <c r="T53" s="44">
        <f t="shared" si="3"/>
        <v>18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31.5</v>
      </c>
      <c r="P54" s="52"/>
      <c r="Q54" s="51"/>
      <c r="R54" s="49"/>
      <c r="S54" s="49"/>
      <c r="T54" s="44">
        <f t="shared" si="3"/>
        <v>31.5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19</v>
      </c>
      <c r="P55" s="52"/>
      <c r="Q55" s="51"/>
      <c r="R55" s="49"/>
      <c r="S55" s="49"/>
      <c r="T55" s="44">
        <f t="shared" si="3"/>
        <v>19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37</v>
      </c>
      <c r="P56" s="52"/>
      <c r="Q56" s="51"/>
      <c r="R56" s="49"/>
      <c r="S56" s="49"/>
      <c r="T56" s="44">
        <f t="shared" si="3"/>
        <v>37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24.5</v>
      </c>
      <c r="P59" s="52"/>
      <c r="Q59" s="51"/>
      <c r="R59" s="49"/>
      <c r="S59" s="49"/>
      <c r="T59" s="44">
        <f t="shared" si="3"/>
        <v>24.5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17</v>
      </c>
      <c r="P60" s="52"/>
      <c r="Q60" s="51"/>
      <c r="R60" s="49"/>
      <c r="S60" s="49"/>
      <c r="T60" s="44">
        <f t="shared" si="3"/>
        <v>17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30</v>
      </c>
      <c r="P62" s="52"/>
      <c r="Q62" s="51"/>
      <c r="R62" s="49"/>
      <c r="S62" s="49"/>
      <c r="T62" s="44">
        <f t="shared" si="3"/>
        <v>30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 t="s">
        <v>317</v>
      </c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ht="12.75">
      <c r="A80" s="97" t="s">
        <v>49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21</v>
      </c>
      <c r="P80" s="102"/>
      <c r="Q80" s="102"/>
      <c r="R80" s="103"/>
      <c r="S80" s="103"/>
      <c r="T80" s="103"/>
      <c r="U80" s="104"/>
    </row>
    <row r="81" spans="1:21" ht="21" customHeight="1">
      <c r="A81" s="105" t="s">
        <v>168</v>
      </c>
      <c r="B81" s="105"/>
      <c r="C81" s="105"/>
      <c r="D81" s="106" t="s">
        <v>309</v>
      </c>
      <c r="E81" s="106"/>
      <c r="F81" s="106"/>
      <c r="G81" s="106"/>
      <c r="H81" s="107" t="s">
        <v>50</v>
      </c>
      <c r="I81" s="107"/>
      <c r="J81" s="107"/>
      <c r="K81" s="107"/>
      <c r="L81" s="107"/>
      <c r="M81" s="107"/>
      <c r="N81" s="107"/>
      <c r="O81" s="107"/>
      <c r="P81" s="107"/>
      <c r="Q81" s="108" t="s">
        <v>169</v>
      </c>
      <c r="R81" s="108"/>
      <c r="S81" s="108"/>
      <c r="T81" s="108"/>
      <c r="U81" s="10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3" t="s">
        <v>1</v>
      </c>
      <c r="B83" s="86" t="s">
        <v>2</v>
      </c>
      <c r="C83" s="89" t="s">
        <v>3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4</v>
      </c>
      <c r="U83" s="92" t="s">
        <v>5</v>
      </c>
    </row>
    <row r="84" spans="1:21" ht="21" customHeight="1">
      <c r="A84" s="84"/>
      <c r="B84" s="87"/>
      <c r="C84" s="40"/>
      <c r="D84" s="94" t="s">
        <v>6</v>
      </c>
      <c r="E84" s="94"/>
      <c r="F84" s="94"/>
      <c r="G84" s="94"/>
      <c r="H84" s="94"/>
      <c r="I84" s="94" t="s">
        <v>7</v>
      </c>
      <c r="J84" s="94"/>
      <c r="K84" s="94"/>
      <c r="L84" s="94" t="s">
        <v>8</v>
      </c>
      <c r="M84" s="94"/>
      <c r="N84" s="94"/>
      <c r="O84" s="94" t="s">
        <v>9</v>
      </c>
      <c r="P84" s="94"/>
      <c r="Q84" s="94"/>
      <c r="R84" s="94" t="s">
        <v>10</v>
      </c>
      <c r="S84" s="94"/>
      <c r="T84" s="90"/>
      <c r="U84" s="92"/>
    </row>
    <row r="85" spans="1:21" ht="21" customHeight="1" thickBot="1">
      <c r="A85" s="85"/>
      <c r="B85" s="88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1"/>
      <c r="U85" s="93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7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49</v>
      </c>
      <c r="B2" s="112"/>
      <c r="C2" s="112"/>
      <c r="D2" s="112"/>
      <c r="E2" s="112"/>
      <c r="F2" s="112"/>
    </row>
    <row r="3" spans="1:6" ht="27" customHeight="1">
      <c r="A3" s="113" t="s">
        <v>21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310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C_predlog!A8</f>
        <v>1/2017</v>
      </c>
      <c r="B8" s="109" t="str">
        <f>C_predlog!B8</f>
        <v>Sandić Marijana</v>
      </c>
      <c r="C8" s="110"/>
      <c r="D8" s="57">
        <f>SUM(C_predlog!D8:Q8)</f>
        <v>15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9" t="str">
        <f>C_predlog!B9</f>
        <v>Pižurica Nikola</v>
      </c>
      <c r="C9" s="110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09" t="str">
        <f>C_predlog!B10</f>
        <v>Potpara Nikola</v>
      </c>
      <c r="C10" s="110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9" t="str">
        <f>C_predlog!B11</f>
        <v>Franović Igor</v>
      </c>
      <c r="C11" s="110"/>
      <c r="D11" s="57">
        <f>SUM(C_predlog!D11:Q11)</f>
        <v>27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9" t="str">
        <f>C_predlog!B12</f>
        <v>Vuletić Dražen</v>
      </c>
      <c r="C12" s="110"/>
      <c r="D12" s="57">
        <f>SUM(C_predlog!D12:Q12)</f>
        <v>21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9" t="str">
        <f>C_predlog!B13</f>
        <v>Nikočević Alina</v>
      </c>
      <c r="C13" s="110"/>
      <c r="D13" s="57">
        <f>SUM(C_predlog!D13:Q13)</f>
        <v>16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9" t="str">
        <f>C_predlog!B14</f>
        <v>Zorić Stefan</v>
      </c>
      <c r="C14" s="110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9" t="str">
        <f>C_predlog!B15</f>
        <v>Spahić Adis</v>
      </c>
      <c r="C15" s="110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9" t="str">
        <f>C_predlog!B16</f>
        <v>Tošić Danilo</v>
      </c>
      <c r="C16" s="110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9" t="str">
        <f>C_predlog!B17</f>
        <v>Bašić Denis</v>
      </c>
      <c r="C17" s="110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9" t="str">
        <f>C_predlog!B18</f>
        <v>Garović Marko</v>
      </c>
      <c r="C18" s="110"/>
      <c r="D18" s="57">
        <f>SUM(C_predlog!D18:Q18)</f>
        <v>45.5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09" t="str">
        <f>C_predlog!B19</f>
        <v>Šćepanović Georgije</v>
      </c>
      <c r="C19" s="110"/>
      <c r="D19" s="57">
        <f>SUM(C_predlog!D19:Q19)</f>
        <v>35.5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09" t="str">
        <f>C_predlog!B20</f>
        <v>Radović Danilo</v>
      </c>
      <c r="C20" s="110"/>
      <c r="D20" s="57">
        <f>SUM(C_predlog!D20:Q20)</f>
        <v>42.5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09" t="str">
        <f>C_predlog!B21</f>
        <v>Perunović Jovan</v>
      </c>
      <c r="C21" s="110"/>
      <c r="D21" s="57">
        <f>SUM(C_predlog!D21:Q21)</f>
        <v>30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09" t="str">
        <f>C_predlog!B22</f>
        <v>Barjaktarević Džanan</v>
      </c>
      <c r="C22" s="110"/>
      <c r="D22" s="57">
        <f>SUM(C_predlog!D22:Q22)</f>
        <v>13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9" t="str">
        <f>C_predlog!B23</f>
        <v>Dedić Janko</v>
      </c>
      <c r="C23" s="11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9" t="str">
        <f>C_predlog!B24</f>
        <v>Preradović Zorana</v>
      </c>
      <c r="C24" s="110"/>
      <c r="D24" s="57">
        <f>SUM(C_predlog!D24:Q24)</f>
        <v>39.5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09" t="str">
        <f>C_predlog!B25</f>
        <v>Vlahović Nikola</v>
      </c>
      <c r="C25" s="110"/>
      <c r="D25" s="57">
        <f>SUM(C_predlog!D25:Q25)</f>
        <v>23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9" t="str">
        <f>C_predlog!B26</f>
        <v>Đukanović Marko</v>
      </c>
      <c r="C26" s="110"/>
      <c r="D26" s="57">
        <f>SUM(C_predlog!D26:Q26)</f>
        <v>46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09" t="str">
        <f>C_predlog!B27</f>
        <v>Katana Fjolla</v>
      </c>
      <c r="C27" s="110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9" t="str">
        <f>C_predlog!B28</f>
        <v>Hadžimuhović Almir</v>
      </c>
      <c r="C28" s="110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9" t="str">
        <f>C_predlog!B29</f>
        <v>Mehonjić Azra</v>
      </c>
      <c r="C29" s="110"/>
      <c r="D29" s="57">
        <f>SUM(C_predlog!D29:Q29)</f>
        <v>50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09" t="str">
        <f>C_predlog!B30</f>
        <v>Knežević Marija</v>
      </c>
      <c r="C30" s="110"/>
      <c r="D30" s="57">
        <f>SUM(C_predlog!D30:Q30)</f>
        <v>24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09" t="str">
        <f>C_predlog!B31</f>
        <v>Radnić Aleksa</v>
      </c>
      <c r="C31" s="110"/>
      <c r="D31" s="57">
        <f>SUM(C_predlog!D31:Q31)</f>
        <v>38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9" t="str">
        <f>C_predlog!B32</f>
        <v>Todorović Nikola</v>
      </c>
      <c r="C32" s="110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9" t="str">
        <f>C_predlog!B33</f>
        <v>Vujošević Ivan</v>
      </c>
      <c r="C33" s="110"/>
      <c r="D33" s="57">
        <f>SUM(C_predlog!D33:Q33)</f>
        <v>26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9" t="str">
        <f>C_predlog!B34</f>
        <v>Vulović Krsto</v>
      </c>
      <c r="C34" s="110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9" t="str">
        <f>C_predlog!B35</f>
        <v>Vujović Slobodan</v>
      </c>
      <c r="C35" s="110"/>
      <c r="D35" s="57">
        <f>SUM(C_predlog!D35:Q35)</f>
        <v>27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9" t="str">
        <f>C_predlog!B36</f>
        <v>Šekarić Ilija</v>
      </c>
      <c r="C36" s="110"/>
      <c r="D36" s="57">
        <f>SUM(C_predlog!D36:Q36)</f>
        <v>22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9" t="str">
        <f>C_predlog!B37</f>
        <v>Radanović Milena</v>
      </c>
      <c r="C37" s="110"/>
      <c r="D37" s="57">
        <f>SUM(C_predlog!D37:Q37)</f>
        <v>27.5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9" t="str">
        <f>C_predlog!B47</f>
        <v>Ivanović Željko</v>
      </c>
      <c r="C38" s="110"/>
      <c r="D38" s="57">
        <f>SUM(C_predlog!D47:Q47)</f>
        <v>8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9" t="str">
        <f>C_predlog!B48</f>
        <v>Gazivoda Vladimir</v>
      </c>
      <c r="C39" s="110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9" t="str">
        <f>C_predlog!B49</f>
        <v>Milović Nikola</v>
      </c>
      <c r="C40" s="110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9" t="str">
        <f>C_predlog!B50</f>
        <v>Račić Miodrag</v>
      </c>
      <c r="C41" s="110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9" t="str">
        <f>C_predlog!B51</f>
        <v>Đozović Adnan</v>
      </c>
      <c r="C42" s="110"/>
      <c r="D42" s="57">
        <f>SUM(C_predlog!D51:Q51)</f>
        <v>8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9" t="str">
        <f>C_predlog!B52</f>
        <v>Kalač Almin</v>
      </c>
      <c r="C43" s="110"/>
      <c r="D43" s="57">
        <f>SUM(C_predlog!D52:Q52)</f>
        <v>17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9" t="str">
        <f>C_predlog!B53</f>
        <v>Vlahović Marko</v>
      </c>
      <c r="C44" s="110"/>
      <c r="D44" s="57">
        <f>SUM(C_predlog!D53:Q53)</f>
        <v>18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9" t="str">
        <f>C_predlog!B54</f>
        <v>Rašović Marija</v>
      </c>
      <c r="C45" s="110"/>
      <c r="D45" s="57">
        <f>SUM(C_predlog!D54:Q54)</f>
        <v>31.5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09" t="str">
        <f>C_predlog!B55</f>
        <v>Loncović Pavle</v>
      </c>
      <c r="C46" s="110"/>
      <c r="D46" s="57">
        <f>SUM(C_predlog!D55:Q55)</f>
        <v>19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9" t="str">
        <f>C_predlog!B56</f>
        <v>Vidović Aleksandra</v>
      </c>
      <c r="C47" s="110"/>
      <c r="D47" s="57">
        <f>SUM(C_predlog!D56:Q56)</f>
        <v>37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09" t="str">
        <f>C_predlog!B57</f>
        <v>Koprivica Vladimir</v>
      </c>
      <c r="C48" s="110"/>
      <c r="D48" s="57">
        <f>SUM(C_predlog!D57:Q57)</f>
        <v>29.5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9" t="str">
        <f>C_predlog!B58</f>
        <v>Gutić Dženis</v>
      </c>
      <c r="C49" s="110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9" t="str">
        <f>C_predlog!B59</f>
        <v>Sutaj Edin</v>
      </c>
      <c r="C50" s="110"/>
      <c r="D50" s="57">
        <f>SUM(C_predlog!D59:Q59)</f>
        <v>24.5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49</v>
      </c>
      <c r="B54" s="112"/>
      <c r="C54" s="112"/>
      <c r="D54" s="112"/>
      <c r="E54" s="112"/>
      <c r="F54" s="112"/>
    </row>
    <row r="55" spans="1:6" ht="27" customHeight="1">
      <c r="A55" s="113" t="s">
        <v>21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310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 t="str">
        <f>C_predlog!A60</f>
        <v>45/2017</v>
      </c>
      <c r="B60" s="109" t="str">
        <f>C_predlog!B60</f>
        <v>Filipović Ivana</v>
      </c>
      <c r="C60" s="110"/>
      <c r="D60" s="57">
        <f>SUM(C_predlog!D60:Q60)</f>
        <v>17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9" t="str">
        <f>C_predlog!B61</f>
        <v>Rakočević Jovana</v>
      </c>
      <c r="C61" s="110"/>
      <c r="D61" s="57">
        <f>SUM(C_predlog!D61:Q61)</f>
        <v>36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09" t="str">
        <f>C_predlog!B62</f>
        <v>Lakićević Miloš</v>
      </c>
      <c r="C62" s="110"/>
      <c r="D62" s="57">
        <f>SUM(C_predlog!D62:Q62)</f>
        <v>30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09" t="str">
        <f>C_predlog!B63</f>
        <v>Mušikić Andrija</v>
      </c>
      <c r="C63" s="110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9" t="str">
        <f>C_predlog!B64</f>
        <v>Tatić Danilo</v>
      </c>
      <c r="C64" s="11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9" t="str">
        <f>C_predlog!B65</f>
        <v>Berišaj Bernard</v>
      </c>
      <c r="C65" s="110"/>
      <c r="D65" s="57">
        <f>SUM(C_predlog!D65:Q65)</f>
        <v>14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09" t="str">
        <f>C_predlog!B66</f>
        <v>Konatar Sava</v>
      </c>
      <c r="C66" s="110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09"/>
      <c r="C67" s="110"/>
      <c r="D67" s="57"/>
      <c r="E67" s="57"/>
      <c r="F67" s="19"/>
    </row>
    <row r="68" spans="1:6" ht="12.75">
      <c r="A68" s="37"/>
      <c r="B68" s="109"/>
      <c r="C68" s="110"/>
      <c r="D68" s="57"/>
      <c r="E68" s="57"/>
      <c r="F68" s="19"/>
    </row>
    <row r="69" spans="1:6" ht="12.75">
      <c r="A69" s="37"/>
      <c r="B69" s="109"/>
      <c r="C69" s="110"/>
      <c r="D69" s="57"/>
      <c r="E69" s="57"/>
      <c r="F69" s="19"/>
    </row>
    <row r="70" spans="1:6" ht="12.75">
      <c r="A70" s="37"/>
      <c r="B70" s="109"/>
      <c r="C70" s="110"/>
      <c r="D70" s="57"/>
      <c r="E70" s="57"/>
      <c r="F70" s="19"/>
    </row>
    <row r="71" spans="1:6" ht="12.75">
      <c r="A71" s="37"/>
      <c r="B71" s="109"/>
      <c r="C71" s="110"/>
      <c r="D71" s="57"/>
      <c r="E71" s="57"/>
      <c r="F71" s="19"/>
    </row>
    <row r="72" spans="1:6" ht="12.75">
      <c r="A72" s="37"/>
      <c r="B72" s="109"/>
      <c r="C72" s="110"/>
      <c r="D72" s="57"/>
      <c r="E72" s="57"/>
      <c r="F72" s="19"/>
    </row>
    <row r="73" spans="1:6" ht="12.75">
      <c r="A73" s="37"/>
      <c r="B73" s="109"/>
      <c r="C73" s="110"/>
      <c r="D73" s="57"/>
      <c r="E73" s="57"/>
      <c r="F73" s="19"/>
    </row>
    <row r="74" spans="1:6" ht="12.75">
      <c r="A74" s="37"/>
      <c r="B74" s="109"/>
      <c r="C74" s="110"/>
      <c r="D74" s="57"/>
      <c r="E74" s="57"/>
      <c r="F74" s="19"/>
    </row>
    <row r="75" spans="1:6" ht="12.75">
      <c r="A75" s="37"/>
      <c r="B75" s="109"/>
      <c r="C75" s="110"/>
      <c r="D75" s="57"/>
      <c r="E75" s="57"/>
      <c r="F75" s="19"/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37"/>
      <c r="B93" s="109"/>
      <c r="C93" s="110"/>
      <c r="D93" s="57"/>
      <c r="E93" s="57"/>
      <c r="F93" s="19"/>
    </row>
    <row r="94" spans="1:6" ht="12.75">
      <c r="A94" s="37"/>
      <c r="B94" s="109"/>
      <c r="C94" s="110"/>
      <c r="D94" s="57"/>
      <c r="E94" s="57"/>
      <c r="F94" s="19"/>
    </row>
    <row r="95" spans="1:6" ht="12.75">
      <c r="A95" s="37"/>
      <c r="B95" s="109"/>
      <c r="C95" s="110"/>
      <c r="D95" s="57"/>
      <c r="E95" s="57"/>
      <c r="F95" s="19"/>
    </row>
    <row r="96" spans="1:6" ht="12.75">
      <c r="A96" s="37"/>
      <c r="B96" s="109"/>
      <c r="C96" s="110"/>
      <c r="D96" s="57"/>
      <c r="E96" s="57"/>
      <c r="F96" s="19"/>
    </row>
    <row r="97" spans="1:6" ht="12.75">
      <c r="A97" s="37"/>
      <c r="B97" s="109"/>
      <c r="C97" s="110"/>
      <c r="D97" s="57"/>
      <c r="E97" s="57"/>
      <c r="F97" s="19"/>
    </row>
    <row r="98" spans="1:6" ht="12.75">
      <c r="A98" s="37"/>
      <c r="B98" s="109"/>
      <c r="C98" s="110"/>
      <c r="D98" s="57"/>
      <c r="E98" s="57"/>
      <c r="F98" s="19"/>
    </row>
    <row r="99" spans="1:6" ht="12.75">
      <c r="A99" s="37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8">
      <selection activeCell="U39" sqref="U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46.5</v>
      </c>
      <c r="P8" s="10"/>
      <c r="Q8" s="9"/>
      <c r="R8" s="7"/>
      <c r="S8" s="7"/>
      <c r="T8" s="11">
        <f aca="true" t="shared" si="0" ref="T8:T37">SUM(D8:E8,O8,P8,MAX(R8,S8))</f>
        <v>46.5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17</v>
      </c>
      <c r="P9" s="10"/>
      <c r="Q9" s="9"/>
      <c r="R9" s="7"/>
      <c r="S9" s="7"/>
      <c r="T9" s="11">
        <f t="shared" si="0"/>
        <v>17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46.5</v>
      </c>
      <c r="P11" s="10"/>
      <c r="Q11" s="9"/>
      <c r="R11" s="7"/>
      <c r="S11" s="7"/>
      <c r="T11" s="11">
        <f t="shared" si="0"/>
        <v>46.5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33.5</v>
      </c>
      <c r="P12" s="10"/>
      <c r="Q12" s="9"/>
      <c r="R12" s="7"/>
      <c r="S12" s="7"/>
      <c r="T12" s="11">
        <f t="shared" si="0"/>
        <v>33.5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27</v>
      </c>
      <c r="P13" s="10"/>
      <c r="Q13" s="9"/>
      <c r="R13" s="7"/>
      <c r="S13" s="7"/>
      <c r="T13" s="11">
        <f t="shared" si="0"/>
        <v>27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317</v>
      </c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12</v>
      </c>
      <c r="P16" s="10"/>
      <c r="Q16" s="9"/>
      <c r="R16" s="7"/>
      <c r="S16" s="7"/>
      <c r="T16" s="11">
        <f t="shared" si="0"/>
        <v>12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41</v>
      </c>
      <c r="P17" s="10"/>
      <c r="Q17" s="9"/>
      <c r="R17" s="7"/>
      <c r="S17" s="7"/>
      <c r="T17" s="11">
        <f t="shared" si="0"/>
        <v>41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18.5</v>
      </c>
      <c r="P18" s="10"/>
      <c r="Q18" s="9"/>
      <c r="R18" s="7"/>
      <c r="S18" s="7"/>
      <c r="T18" s="11">
        <f t="shared" si="0"/>
        <v>18.5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7</v>
      </c>
      <c r="P19" s="10"/>
      <c r="Q19" s="9"/>
      <c r="R19" s="7"/>
      <c r="S19" s="7"/>
      <c r="T19" s="11">
        <f t="shared" si="0"/>
        <v>7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48</v>
      </c>
      <c r="P21" s="10"/>
      <c r="Q21" s="9"/>
      <c r="R21" s="7"/>
      <c r="S21" s="7"/>
      <c r="T21" s="11">
        <f t="shared" si="0"/>
        <v>48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 t="s">
        <v>317</v>
      </c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 t="s">
        <v>317</v>
      </c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35</v>
      </c>
      <c r="P31" s="10"/>
      <c r="Q31" s="9"/>
      <c r="R31" s="7"/>
      <c r="S31" s="7"/>
      <c r="T31" s="11">
        <f t="shared" si="0"/>
        <v>35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35</v>
      </c>
      <c r="P33" s="10"/>
      <c r="Q33" s="9"/>
      <c r="R33" s="7"/>
      <c r="S33" s="7"/>
      <c r="T33" s="7">
        <f t="shared" si="0"/>
        <v>35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37.5</v>
      </c>
      <c r="P34" s="10"/>
      <c r="Q34" s="9"/>
      <c r="R34" s="7"/>
      <c r="S34" s="7"/>
      <c r="T34" s="7">
        <f t="shared" si="0"/>
        <v>37.5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20</v>
      </c>
      <c r="P35" s="10"/>
      <c r="Q35" s="9"/>
      <c r="R35" s="7"/>
      <c r="S35" s="7"/>
      <c r="T35" s="7">
        <f t="shared" si="0"/>
        <v>20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/>
      <c r="Q36" s="9"/>
      <c r="R36" s="7"/>
      <c r="S36" s="7"/>
      <c r="T36" s="11">
        <f t="shared" si="0"/>
        <v>17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34</v>
      </c>
      <c r="P37" s="10"/>
      <c r="Q37" s="9"/>
      <c r="R37" s="7"/>
      <c r="S37" s="7"/>
      <c r="T37" s="7">
        <f t="shared" si="0"/>
        <v>34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33.5</v>
      </c>
      <c r="P47" s="10"/>
      <c r="Q47" s="9"/>
      <c r="R47" s="7"/>
      <c r="S47" s="7"/>
      <c r="T47" s="11">
        <f aca="true" t="shared" si="2" ref="T47:T54">SUM(D47:E47,O47,P47,MAX(R47,S47))</f>
        <v>33.5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13</v>
      </c>
      <c r="P48" s="10"/>
      <c r="Q48" s="9"/>
      <c r="R48" s="7"/>
      <c r="S48" s="7"/>
      <c r="T48" s="11">
        <f t="shared" si="2"/>
        <v>13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 t="s">
        <v>317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24.5</v>
      </c>
      <c r="P50" s="10"/>
      <c r="Q50" s="9"/>
      <c r="R50" s="7"/>
      <c r="S50" s="7"/>
      <c r="T50" s="11">
        <f t="shared" si="2"/>
        <v>24.5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32</v>
      </c>
      <c r="P51" s="10"/>
      <c r="Q51" s="9"/>
      <c r="R51" s="7"/>
      <c r="S51" s="7"/>
      <c r="T51" s="11">
        <f t="shared" si="2"/>
        <v>32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20</v>
      </c>
      <c r="P52" s="10"/>
      <c r="Q52" s="9"/>
      <c r="R52" s="7"/>
      <c r="S52" s="7"/>
      <c r="T52" s="11">
        <f t="shared" si="2"/>
        <v>20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3</v>
      </c>
      <c r="P54" s="10"/>
      <c r="Q54" s="9"/>
      <c r="R54" s="7"/>
      <c r="S54" s="7"/>
      <c r="T54" s="11">
        <f t="shared" si="2"/>
        <v>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4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B_predlog!A8</f>
        <v>1/2017</v>
      </c>
      <c r="B8" s="109" t="str">
        <f>B_predlog!B8</f>
        <v>Ljuljić Marina</v>
      </c>
      <c r="C8" s="110"/>
      <c r="D8" s="57">
        <f>SUM(B_predlog!D8:Q8)</f>
        <v>46.5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09" t="str">
        <f>B_predlog!B9</f>
        <v>Rađenović Ksenija</v>
      </c>
      <c r="C9" s="110"/>
      <c r="D9" s="57">
        <f>SUM(B_predlog!D9:Q9)</f>
        <v>17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9" t="str">
        <f>B_predlog!B10</f>
        <v>Beljkaš Jana</v>
      </c>
      <c r="C10" s="110"/>
      <c r="D10" s="57">
        <f>SUM(B_predlog!D10:Q10)</f>
        <v>46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09" t="str">
        <f>B_predlog!B11</f>
        <v>Đukanović Marija</v>
      </c>
      <c r="C11" s="110"/>
      <c r="D11" s="57">
        <f>SUM(B_predlog!D11:Q11)</f>
        <v>46.5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09" t="str">
        <f>B_predlog!B12</f>
        <v>Bulajić Ana</v>
      </c>
      <c r="C12" s="110"/>
      <c r="D12" s="57">
        <f>SUM(B_predlog!D12:Q12)</f>
        <v>33.5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09" t="str">
        <f>B_predlog!B13</f>
        <v>Šikmanović Nikolina</v>
      </c>
      <c r="C13" s="110"/>
      <c r="D13" s="57">
        <f>SUM(B_predlog!D13:Q13)</f>
        <v>27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09" t="str">
        <f>B_predlog!B14</f>
        <v>Popović Dijana</v>
      </c>
      <c r="C14" s="110"/>
      <c r="D14" s="57">
        <f>SUM(B_predlog!D14:Q14)</f>
        <v>38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09" t="str">
        <f>B_predlog!B15</f>
        <v>Zakšek Ana</v>
      </c>
      <c r="C15" s="110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9" t="str">
        <f>B_predlog!B16</f>
        <v>Tadić Jovana</v>
      </c>
      <c r="C16" s="110"/>
      <c r="D16" s="57">
        <f>SUM(B_predlog!D16:Q16)</f>
        <v>12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9" t="str">
        <f>B_predlog!B17</f>
        <v>Stamatović Dušan</v>
      </c>
      <c r="C17" s="110"/>
      <c r="D17" s="57">
        <f>SUM(B_predlog!D17:Q17)</f>
        <v>41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09" t="str">
        <f>B_predlog!B18</f>
        <v>Golubović Mia</v>
      </c>
      <c r="C18" s="110"/>
      <c r="D18" s="57">
        <f>SUM(B_predlog!D18:Q18)</f>
        <v>18.5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9" t="str">
        <f>B_predlog!B19</f>
        <v>Danilović Bobana</v>
      </c>
      <c r="C19" s="110"/>
      <c r="D19" s="57">
        <f>SUM(B_predlog!D19:Q19)</f>
        <v>7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9" t="str">
        <f>B_predlog!B20</f>
        <v>Adrović Džefika</v>
      </c>
      <c r="C20" s="110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09" t="str">
        <f>B_predlog!B21</f>
        <v>Jovović Vuk</v>
      </c>
      <c r="C21" s="110"/>
      <c r="D21" s="57">
        <f>SUM(B_predlog!D21:Q21)</f>
        <v>48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09" t="str">
        <f>B_predlog!B22</f>
        <v>Rakočević Marijana</v>
      </c>
      <c r="C22" s="110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09" t="str">
        <f>B_predlog!B23</f>
        <v>Osmanović Imrana</v>
      </c>
      <c r="C23" s="110"/>
      <c r="D23" s="57">
        <f>SUM(B_predlog!D23:Q23)</f>
        <v>17.5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9" t="str">
        <f>B_predlog!B24</f>
        <v>Murišić Nikola</v>
      </c>
      <c r="C24" s="110"/>
      <c r="D24" s="57">
        <f>SUM(B_predlog!D24:Q24)</f>
        <v>15.5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9" t="str">
        <f>B_predlog!B25</f>
        <v>Lalović Lenka</v>
      </c>
      <c r="C25" s="110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9" t="str">
        <f>B_predlog!B26</f>
        <v>Papović Milica</v>
      </c>
      <c r="C26" s="110"/>
      <c r="D26" s="57">
        <f>SUM(B_predlog!D26:Q26)</f>
        <v>19.5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9" t="str">
        <f>B_predlog!B27</f>
        <v>Bulajić Nina</v>
      </c>
      <c r="C27" s="110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9" t="str">
        <f>B_predlog!B28</f>
        <v>Jovović Lana</v>
      </c>
      <c r="C28" s="110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9" t="str">
        <f>B_predlog!B29</f>
        <v>Božović Anđela</v>
      </c>
      <c r="C29" s="110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09" t="str">
        <f>B_predlog!B30</f>
        <v>Lalević Vasilije</v>
      </c>
      <c r="C30" s="110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9" t="str">
        <f>B_predlog!B31</f>
        <v>Lalić Ana</v>
      </c>
      <c r="C31" s="110"/>
      <c r="D31" s="57">
        <f>SUM(B_predlog!D31:Q31)</f>
        <v>35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09" t="str">
        <f>B_predlog!B32</f>
        <v>Jovićević Milica</v>
      </c>
      <c r="C32" s="110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09" t="str">
        <f>B_predlog!B33</f>
        <v>Marinković Anđela</v>
      </c>
      <c r="C33" s="110"/>
      <c r="D33" s="57">
        <f>SUM(B_predlog!D33:Q33)</f>
        <v>35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09" t="str">
        <f>B_predlog!B34</f>
        <v>Obradović Jana</v>
      </c>
      <c r="C34" s="110"/>
      <c r="D34" s="57">
        <f>SUM(B_predlog!D34:Q34)</f>
        <v>37.5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09" t="str">
        <f>B_predlog!B35</f>
        <v>Erović Edo</v>
      </c>
      <c r="C35" s="110"/>
      <c r="D35" s="57">
        <f>SUM(B_predlog!D35:Q35)</f>
        <v>20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9" t="str">
        <f>B_predlog!B36</f>
        <v>Janjušević Jovan</v>
      </c>
      <c r="C36" s="110"/>
      <c r="D36" s="57">
        <f>SUM(B_predlog!D36:Q36)</f>
        <v>17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9" t="str">
        <f>B_predlog!B37</f>
        <v>Živković Tanja</v>
      </c>
      <c r="C37" s="110"/>
      <c r="D37" s="57">
        <f>SUM(B_predlog!D37:Q37)</f>
        <v>34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09" t="str">
        <f>B_predlog!B47</f>
        <v>Komnenović Miloš</v>
      </c>
      <c r="C38" s="110"/>
      <c r="D38" s="57">
        <f>SUM(B_predlog!D47:Q47)</f>
        <v>33.5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09" t="str">
        <f>B_predlog!B48</f>
        <v>Brnović Marija</v>
      </c>
      <c r="C39" s="110"/>
      <c r="D39" s="57">
        <f>SUM(B_predlog!D48:Q48)</f>
        <v>13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9" t="str">
        <f>B_predlog!B49</f>
        <v>Petrone Luka</v>
      </c>
      <c r="C40" s="110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09" t="str">
        <f>B_predlog!B50</f>
        <v>Kuzman Nikolina</v>
      </c>
      <c r="C41" s="110"/>
      <c r="D41" s="57">
        <f>SUM(B_predlog!D50:Q50)</f>
        <v>24.5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09" t="str">
        <f>B_predlog!B51</f>
        <v>Milatović Aleksandar</v>
      </c>
      <c r="C42" s="110"/>
      <c r="D42" s="57">
        <f>SUM(B_predlog!D51:Q51)</f>
        <v>32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09" t="str">
        <f>B_predlog!B52</f>
        <v>Radunović Ivona</v>
      </c>
      <c r="C43" s="110"/>
      <c r="D43" s="57">
        <f>SUM(B_predlog!D52:Q52)</f>
        <v>20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09" t="str">
        <f>B_predlog!B53</f>
        <v>Milinković Anđela</v>
      </c>
      <c r="C44" s="110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09" t="str">
        <f>B_predlog!B54</f>
        <v>Sinđić Nataša</v>
      </c>
      <c r="C45" s="110"/>
      <c r="D45" s="57">
        <f>SUM(B_predlog!D54:Q54)</f>
        <v>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B_predlog!A60</f>
        <v>0</v>
      </c>
      <c r="B60" s="109">
        <f>B_predlog!B60</f>
        <v>0</v>
      </c>
      <c r="C60" s="11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9">
        <f>B_predlog!B61</f>
        <v>0</v>
      </c>
      <c r="C61" s="11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9">
        <f>B_predlog!B62</f>
        <v>0</v>
      </c>
      <c r="C62" s="11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9">
        <f>B_predlog!B63</f>
        <v>0</v>
      </c>
      <c r="C63" s="11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9">
        <f>B_predlog!B64</f>
        <v>0</v>
      </c>
      <c r="C64" s="11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9">
        <f>B_predlog!B65</f>
        <v>0</v>
      </c>
      <c r="C65" s="11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9">
        <f>B_predlog!B66</f>
        <v>0</v>
      </c>
      <c r="C66" s="11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9">
        <f>B_predlog!B67</f>
        <v>0</v>
      </c>
      <c r="C67" s="11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9">
        <f>B_predlog!B68</f>
        <v>0</v>
      </c>
      <c r="C68" s="11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9">
        <f>B_predlog!B69</f>
        <v>0</v>
      </c>
      <c r="C69" s="11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9">
        <f>B_predlog!B70</f>
        <v>0</v>
      </c>
      <c r="C70" s="11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9">
        <f>B_predlog!B71</f>
        <v>0</v>
      </c>
      <c r="C71" s="11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9">
        <f>B_predlog!B72</f>
        <v>0</v>
      </c>
      <c r="C72" s="11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9">
        <f>B_predlog!B73</f>
        <v>0</v>
      </c>
      <c r="C73" s="11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9">
        <f>B_predlog!B74</f>
        <v>0</v>
      </c>
      <c r="C74" s="11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9">
        <f>B_predlog!B75</f>
        <v>0</v>
      </c>
      <c r="C75" s="11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36" sqref="V3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</v>
      </c>
      <c r="P9" s="10"/>
      <c r="Q9" s="9"/>
      <c r="R9" s="7"/>
      <c r="S9" s="7"/>
      <c r="T9" s="11">
        <f t="shared" si="0"/>
        <v>14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 t="s">
        <v>317</v>
      </c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24</v>
      </c>
      <c r="P11" s="10"/>
      <c r="Q11" s="9"/>
      <c r="R11" s="7"/>
      <c r="S11" s="7"/>
      <c r="T11" s="11">
        <f t="shared" si="0"/>
        <v>24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6</v>
      </c>
      <c r="P12" s="10"/>
      <c r="Q12" s="9"/>
      <c r="R12" s="7"/>
      <c r="S12" s="7"/>
      <c r="T12" s="11">
        <f t="shared" si="0"/>
        <v>6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24</v>
      </c>
      <c r="P14" s="10"/>
      <c r="Q14" s="9"/>
      <c r="R14" s="7"/>
      <c r="S14" s="7"/>
      <c r="T14" s="11">
        <f t="shared" si="0"/>
        <v>24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/>
      <c r="S18" s="7"/>
      <c r="T18" s="11">
        <f t="shared" si="0"/>
        <v>41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 t="s">
        <v>317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</v>
      </c>
      <c r="P20" s="10"/>
      <c r="Q20" s="9"/>
      <c r="R20" s="7"/>
      <c r="S20" s="7"/>
      <c r="T20" s="11">
        <f t="shared" si="0"/>
        <v>3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20</v>
      </c>
      <c r="P21" s="10"/>
      <c r="Q21" s="9"/>
      <c r="R21" s="7"/>
      <c r="S21" s="7"/>
      <c r="T21" s="11">
        <f t="shared" si="0"/>
        <v>20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</v>
      </c>
      <c r="P22" s="10"/>
      <c r="Q22" s="9"/>
      <c r="R22" s="7"/>
      <c r="S22" s="7"/>
      <c r="T22" s="11">
        <f t="shared" si="0"/>
        <v>5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36</v>
      </c>
      <c r="P23" s="10"/>
      <c r="Q23" s="9"/>
      <c r="R23" s="7"/>
      <c r="S23" s="7"/>
      <c r="T23" s="11">
        <f t="shared" si="0"/>
        <v>36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 t="s">
        <v>317</v>
      </c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</v>
      </c>
      <c r="P26" s="10"/>
      <c r="Q26" s="9"/>
      <c r="R26" s="7"/>
      <c r="S26" s="7"/>
      <c r="T26" s="11">
        <f t="shared" si="0"/>
        <v>3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 t="s">
        <v>317</v>
      </c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15.5</v>
      </c>
      <c r="P29" s="10"/>
      <c r="Q29" s="9"/>
      <c r="R29" s="7"/>
      <c r="S29" s="7"/>
      <c r="T29" s="11">
        <f t="shared" si="0"/>
        <v>15.5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7</v>
      </c>
      <c r="P30" s="10"/>
      <c r="Q30" s="9"/>
      <c r="R30" s="7"/>
      <c r="S30" s="7"/>
      <c r="T30" s="11">
        <f t="shared" si="0"/>
        <v>7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 t="s">
        <v>317</v>
      </c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A_predlog!A8</f>
        <v>1/2017</v>
      </c>
      <c r="B8" s="109" t="str">
        <f>A_predlog!B8</f>
        <v>Pejović Ivan</v>
      </c>
      <c r="C8" s="110"/>
      <c r="D8" s="57">
        <f>SUM(A_predlog!D8:Q8)</f>
        <v>16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9" t="str">
        <f>A_predlog!B9</f>
        <v>Đokaj Edona</v>
      </c>
      <c r="C9" s="110"/>
      <c r="D9" s="57">
        <f>SUM(A_predlog!D9:Q9)</f>
        <v>14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9" t="str">
        <f>A_predlog!B10</f>
        <v>Marić Vladimir</v>
      </c>
      <c r="C10" s="110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9" t="str">
        <f>A_predlog!B11</f>
        <v>Ostojić Anja</v>
      </c>
      <c r="C11" s="110"/>
      <c r="D11" s="57">
        <f>SUM(A_predlog!D11:Q11)</f>
        <v>24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9" t="str">
        <f>A_predlog!B12</f>
        <v>Junčaj Marina</v>
      </c>
      <c r="C12" s="110"/>
      <c r="D12" s="57">
        <f>SUM(A_predlog!D12:Q12)</f>
        <v>6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9" t="str">
        <f>A_predlog!B13</f>
        <v>Pavićević Maša</v>
      </c>
      <c r="C13" s="110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9" t="str">
        <f>A_predlog!B14</f>
        <v>Ćuković Sara</v>
      </c>
      <c r="C14" s="110"/>
      <c r="D14" s="57">
        <f>SUM(A_predlog!D14:Q14)</f>
        <v>24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09" t="str">
        <f>A_predlog!B15</f>
        <v>Barjaktarović Danijela</v>
      </c>
      <c r="C15" s="110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09" t="str">
        <f>A_predlog!B16</f>
        <v>Raičević Ivana</v>
      </c>
      <c r="C16" s="110"/>
      <c r="D16" s="57">
        <f>SUM(A_predlog!D16:Q16)</f>
        <v>21.5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9" t="str">
        <f>A_predlog!B17</f>
        <v>Strunjaš Sanja</v>
      </c>
      <c r="C17" s="110"/>
      <c r="D17" s="57">
        <f>SUM(A_predlog!D17:Q17)</f>
        <v>20.5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09" t="str">
        <f>A_predlog!B18</f>
        <v>Junčaj Teuta</v>
      </c>
      <c r="C18" s="110"/>
      <c r="D18" s="57">
        <f>SUM(A_predlog!D18:Q18)</f>
        <v>41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09" t="str">
        <f>A_predlog!B19</f>
        <v>Leković Vuk</v>
      </c>
      <c r="C19" s="110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9" t="str">
        <f>A_predlog!B20</f>
        <v>Perović Maja</v>
      </c>
      <c r="C20" s="110"/>
      <c r="D20" s="57">
        <f>SUM(A_predlog!D20:Q20)</f>
        <v>3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9" t="str">
        <f>A_predlog!B21</f>
        <v>Drobnjak Andrija</v>
      </c>
      <c r="C21" s="110"/>
      <c r="D21" s="57">
        <f>SUM(A_predlog!D21:Q21)</f>
        <v>20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9" t="str">
        <f>A_predlog!B22</f>
        <v>Čekić Muzafera</v>
      </c>
      <c r="C22" s="110"/>
      <c r="D22" s="57">
        <f>SUM(A_predlog!D22:Q22)</f>
        <v>5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9" t="str">
        <f>A_predlog!B23</f>
        <v>Pejović Ana</v>
      </c>
      <c r="C23" s="110"/>
      <c r="D23" s="57">
        <f>SUM(A_predlog!D23:Q23)</f>
        <v>36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09" t="str">
        <f>A_predlog!B24</f>
        <v>Krivokapić Aleksandra</v>
      </c>
      <c r="C24" s="110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9" t="str">
        <f>A_predlog!B25</f>
        <v>Krivokapić Marijeta</v>
      </c>
      <c r="C25" s="110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9" t="str">
        <f>A_predlog!B26</f>
        <v>Božović Ivana</v>
      </c>
      <c r="C26" s="110"/>
      <c r="D26" s="57">
        <f>SUM(A_predlog!D26:Q26)</f>
        <v>3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9" t="str">
        <f>A_predlog!B27</f>
        <v>Čubrović Nikola</v>
      </c>
      <c r="C27" s="110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9" t="str">
        <f>A_predlog!B28</f>
        <v>Klikovac Jovana</v>
      </c>
      <c r="C28" s="110"/>
      <c r="D28" s="57">
        <f>SUM(A_predlog!D28:Q28)</f>
        <v>4.5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9" t="str">
        <f>A_predlog!B29</f>
        <v>Fatić Ivana</v>
      </c>
      <c r="C29" s="110"/>
      <c r="D29" s="57">
        <f>SUM(A_predlog!D29:Q29)</f>
        <v>15.5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9" t="str">
        <f>A_predlog!B30</f>
        <v>Đurović Mima</v>
      </c>
      <c r="C30" s="110"/>
      <c r="D30" s="57">
        <f>SUM(A_predlog!D30:Q30)</f>
        <v>7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9" t="str">
        <f>A_predlog!B31</f>
        <v>Obradović Milica</v>
      </c>
      <c r="C31" s="110"/>
      <c r="D31" s="57">
        <f>SUM(A_predlog!D31:Q31)</f>
        <v>16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9" t="str">
        <f>A_predlog!B32</f>
        <v>Maraš Andrea</v>
      </c>
      <c r="C32" s="110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9" t="str">
        <f>A_predlog!B33</f>
        <v>Bukilić Pavle</v>
      </c>
      <c r="C33" s="110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09" t="str">
        <f>A_predlog!B34</f>
        <v>Sekulović Milutin</v>
      </c>
      <c r="C34" s="110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9"/>
      <c r="C35" s="110"/>
      <c r="D35" s="57"/>
      <c r="E35" s="57"/>
      <c r="F35" s="19"/>
    </row>
    <row r="36" spans="1:6" ht="12.75" customHeight="1">
      <c r="A36" s="37"/>
      <c r="B36" s="109"/>
      <c r="C36" s="110"/>
      <c r="D36" s="57"/>
      <c r="E36" s="57"/>
      <c r="F36" s="19"/>
    </row>
    <row r="37" spans="1:6" ht="12.75" customHeight="1">
      <c r="A37" s="37"/>
      <c r="B37" s="109"/>
      <c r="C37" s="110"/>
      <c r="D37" s="57"/>
      <c r="E37" s="57"/>
      <c r="F37" s="19"/>
    </row>
    <row r="38" spans="1:6" ht="12.75" customHeight="1">
      <c r="A38" s="58"/>
      <c r="B38" s="109"/>
      <c r="C38" s="110"/>
      <c r="D38" s="57"/>
      <c r="E38" s="57"/>
      <c r="F38" s="19"/>
    </row>
    <row r="39" spans="1:6" ht="12.75" customHeight="1">
      <c r="A39" s="58"/>
      <c r="B39" s="109"/>
      <c r="C39" s="110"/>
      <c r="D39" s="57"/>
      <c r="E39" s="57"/>
      <c r="F39" s="19"/>
    </row>
    <row r="40" spans="1:6" ht="12.75" customHeight="1">
      <c r="A40" s="58"/>
      <c r="B40" s="109"/>
      <c r="C40" s="110"/>
      <c r="D40" s="57"/>
      <c r="E40" s="57"/>
      <c r="F40" s="19"/>
    </row>
    <row r="41" spans="1:6" ht="12.75" customHeight="1">
      <c r="A41" s="58"/>
      <c r="B41" s="109"/>
      <c r="C41" s="110"/>
      <c r="D41" s="57"/>
      <c r="E41" s="57"/>
      <c r="F41" s="19"/>
    </row>
    <row r="42" spans="1:6" ht="12.75" customHeight="1">
      <c r="A42" s="58"/>
      <c r="B42" s="109"/>
      <c r="C42" s="110"/>
      <c r="D42" s="57"/>
      <c r="E42" s="57"/>
      <c r="F42" s="19"/>
    </row>
    <row r="43" spans="1:6" ht="12.75" customHeight="1">
      <c r="A43" s="58"/>
      <c r="B43" s="109"/>
      <c r="C43" s="110"/>
      <c r="D43" s="57"/>
      <c r="E43" s="57"/>
      <c r="F43" s="19"/>
    </row>
    <row r="44" spans="1:6" ht="12.75" customHeight="1">
      <c r="A44" s="58"/>
      <c r="B44" s="109"/>
      <c r="C44" s="110"/>
      <c r="D44" s="57"/>
      <c r="E44" s="57"/>
      <c r="F44" s="19"/>
    </row>
    <row r="45" spans="1:6" ht="12.75" customHeight="1">
      <c r="A45" s="58"/>
      <c r="B45" s="109"/>
      <c r="C45" s="110"/>
      <c r="D45" s="57"/>
      <c r="E45" s="57"/>
      <c r="F45" s="19"/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A_predlog!A60</f>
        <v>0</v>
      </c>
      <c r="B60" s="109">
        <f>A_predlog!B60</f>
        <v>0</v>
      </c>
      <c r="C60" s="11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9">
        <f>A_predlog!B61</f>
        <v>0</v>
      </c>
      <c r="C61" s="11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9">
        <f>A_predlog!B62</f>
        <v>0</v>
      </c>
      <c r="C62" s="11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9">
        <f>A_predlog!B63</f>
        <v>0</v>
      </c>
      <c r="C63" s="11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9">
        <f>A_predlog!B64</f>
        <v>0</v>
      </c>
      <c r="C64" s="11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9">
        <f>A_predlog!B65</f>
        <v>0</v>
      </c>
      <c r="C65" s="11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9">
        <f>A_predlog!B66</f>
        <v>0</v>
      </c>
      <c r="C66" s="11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9">
        <f>A_predlog!B67</f>
        <v>0</v>
      </c>
      <c r="C67" s="11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9">
        <f>A_predlog!B68</f>
        <v>0</v>
      </c>
      <c r="C68" s="11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9">
        <f>A_predlog!B69</f>
        <v>0</v>
      </c>
      <c r="C69" s="11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9">
        <f>A_predlog!B70</f>
        <v>0</v>
      </c>
      <c r="C70" s="11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9">
        <f>A_predlog!B71</f>
        <v>0</v>
      </c>
      <c r="C71" s="11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9">
        <f>A_predlog!B72</f>
        <v>0</v>
      </c>
      <c r="C72" s="11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9">
        <f>A_predlog!B73</f>
        <v>0</v>
      </c>
      <c r="C73" s="11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9">
        <f>A_predlog!B74</f>
        <v>0</v>
      </c>
      <c r="C74" s="11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9">
        <f>A_predlog!B75</f>
        <v>0</v>
      </c>
      <c r="C75" s="11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2017-12-29T17:04:48Z</dcterms:modified>
  <cp:category/>
  <cp:version/>
  <cp:contentType/>
  <cp:contentStatus/>
</cp:coreProperties>
</file>