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049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G3" i="1"/>
  <c r="G4" i="1"/>
  <c r="G5" i="1"/>
  <c r="G6" i="1"/>
  <c r="G2" i="1"/>
  <c r="F3" i="1"/>
  <c r="F4" i="1"/>
  <c r="F5" i="1"/>
  <c r="F6" i="1"/>
  <c r="F2" i="1"/>
  <c r="E3" i="1"/>
  <c r="E4" i="1"/>
  <c r="E5" i="1"/>
  <c r="E6" i="1"/>
  <c r="E2" i="1"/>
  <c r="D3" i="1"/>
  <c r="D4" i="1"/>
  <c r="D5" i="1"/>
  <c r="D6" i="1"/>
  <c r="D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<sst xmlns="http://schemas.openxmlformats.org/spreadsheetml/2006/main" count="17" uniqueCount="17">
  <si>
    <t>Radnik</t>
  </si>
  <si>
    <t>Radni sati</t>
  </si>
  <si>
    <t>Bruto plata</t>
  </si>
  <si>
    <t>Porez</t>
  </si>
  <si>
    <t>Neto plata</t>
  </si>
  <si>
    <t>Povišica</t>
  </si>
  <si>
    <t>Ukupna plata</t>
  </si>
  <si>
    <t>Cijena sata</t>
  </si>
  <si>
    <t>Jokić</t>
  </si>
  <si>
    <t>Kostić</t>
  </si>
  <si>
    <t>Šoć</t>
  </si>
  <si>
    <t>Aleksić</t>
  </si>
  <si>
    <t>Musić</t>
  </si>
  <si>
    <t>Ukupno za isplatu</t>
  </si>
  <si>
    <t>Min plata</t>
  </si>
  <si>
    <t>Prosjećna plata</t>
  </si>
  <si>
    <t>&gt;60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</si>
</sst>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Jokić</c:v>
                </c:pt>
                <c:pt idx="1">
                  <c:v>Kostić</c:v>
                </c:pt>
                <c:pt idx="2">
                  <c:v>Šoć</c:v>
                </c:pt>
                <c:pt idx="3">
                  <c:v>Aleksić</c:v>
                </c:pt>
                <c:pt idx="4">
                  <c:v>Musić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68</c:v>
                </c:pt>
                <c:pt idx="1">
                  <c:v>78</c:v>
                </c:pt>
                <c:pt idx="2">
                  <c:v>53</c:v>
                </c:pt>
                <c:pt idx="3">
                  <c:v>96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E-4831-A2FC-A57960F6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4538831"/>
        <c:axId val="1364537583"/>
      </c:barChart>
      <c:catAx>
        <c:axId val="136453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4537583"/>
        <c:crosses val="autoZero"/>
        <c:auto val="1"/>
        <c:lblAlgn val="ctr"/>
        <c:lblOffset val="100"/>
        <c:noMultiLvlLbl val="0"/>
      </c:catAx>
      <c:valAx>
        <c:axId val="136453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4538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180974</xdr:rowOff>
    </xdr:from>
    <xdr:to>
      <xdr:col>5</xdr:col>
      <xdr:colOff>571500</xdr:colOff>
      <xdr:row>24</xdr:row>
      <xdr:rowOff>19049</xdr:rowOff>
    </xdr:to>
    <xdr:sp macro="" textlink="">
      <xdr:nvSpPr>
        <xdr:cNvPr id="2" name="TextBox 1"/>
        <xdr:cNvSpPr txBox="1"/>
      </xdr:nvSpPr>
      <xdr:spPr>
        <a:xfrm>
          <a:off x="114300" y="2847974"/>
          <a:ext cx="47053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Bruto plata – broj radnih sati puta cijena po satu.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Porez – 34% od bruto plate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Neto plata –.dobija se kada se od Bruto plate oduzme porez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Povi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šica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Ako je neto plata manja od 400 povišica je 10% od neto plate.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Ako je neto plata veća od 400, a manja od 700 povišica je 15% od neto plate.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Ako je neto plata veća od 700 povišica je 20% od neto plate.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Ukupna plata – neto plata plus povišica.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Nacrtati grafik na kojem su prikazana imena radnika i broj radnih sati.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6</xdr:col>
      <xdr:colOff>161925</xdr:colOff>
      <xdr:row>7</xdr:row>
      <xdr:rowOff>9525</xdr:rowOff>
    </xdr:from>
    <xdr:to>
      <xdr:col>13</xdr:col>
      <xdr:colOff>142875</xdr:colOff>
      <xdr:row>21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5" sqref="M5"/>
    </sheetView>
  </sheetViews>
  <sheetFormatPr defaultRowHeight="15" x14ac:dyDescent="0.25"/>
  <cols>
    <col min="1" max="1" width="24" style="1" bestFit="1" customWidth="1"/>
    <col min="2" max="2" width="9.5703125" style="1" bestFit="1" customWidth="1"/>
    <col min="3" max="3" width="10.7109375" style="1" bestFit="1" customWidth="1"/>
    <col min="4" max="4" width="9.140625" style="1"/>
    <col min="5" max="5" width="10.28515625" style="1" bestFit="1" customWidth="1"/>
    <col min="6" max="6" width="9.140625" style="1"/>
    <col min="7" max="7" width="12.5703125" style="1" bestFit="1" customWidth="1"/>
    <col min="8" max="8" width="9.140625" style="1"/>
    <col min="9" max="9" width="10.5703125" style="1" bestFit="1" customWidth="1"/>
    <col min="10" max="10" width="9.140625" style="1"/>
  </cols>
  <sheetData>
    <row r="1" spans="1:10" x14ac:dyDescent="0.2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 t="s">
        <v>7</v>
      </c>
      <c r="J1" s="1">
        <v>50</v>
      </c>
    </row>
    <row r="2" spans="1:10" x14ac:dyDescent="0.25">
      <c r="A2" s="3" t="s">
        <v>8</v>
      </c>
      <c r="B2" s="1">
        <v>68</v>
      </c>
      <c r="C2" s="1">
        <f>B2*$J$1</f>
        <v>3400</v>
      </c>
      <c r="D2" s="1">
        <f>C2*34/100</f>
        <v>1156</v>
      </c>
      <c r="E2" s="1">
        <f>C2-D2</f>
        <v>2244</v>
      </c>
      <c r="F2" s="1">
        <f>IF(E2&lt;400, E2*10/100, IF(E2&gt;700, E2*20/100, E2*15/100))</f>
        <v>448.8</v>
      </c>
      <c r="G2" s="1">
        <f>E2+F2</f>
        <v>2692.8</v>
      </c>
    </row>
    <row r="3" spans="1:10" x14ac:dyDescent="0.25">
      <c r="A3" s="3" t="s">
        <v>9</v>
      </c>
      <c r="B3" s="1">
        <v>78</v>
      </c>
      <c r="C3" s="1">
        <f t="shared" ref="C3:C6" si="0">B3*$J$1</f>
        <v>3900</v>
      </c>
      <c r="D3" s="1">
        <f t="shared" ref="D3:D6" si="1">C3*34/100</f>
        <v>1326</v>
      </c>
      <c r="E3" s="1">
        <f t="shared" ref="E3:E6" si="2">C3-D3</f>
        <v>2574</v>
      </c>
      <c r="F3" s="1">
        <f t="shared" ref="F3:F6" si="3">IF(E3&lt;400, E3*10/100, IF(E3&gt;700, E3*20/100, E3*15/100))</f>
        <v>514.79999999999995</v>
      </c>
      <c r="G3" s="1">
        <f t="shared" ref="G3:G6" si="4">E3+F3</f>
        <v>3088.8</v>
      </c>
    </row>
    <row r="4" spans="1:10" x14ac:dyDescent="0.25">
      <c r="A4" s="3" t="s">
        <v>10</v>
      </c>
      <c r="B4" s="1">
        <v>53</v>
      </c>
      <c r="C4" s="1">
        <f t="shared" si="0"/>
        <v>2650</v>
      </c>
      <c r="D4" s="1">
        <f t="shared" si="1"/>
        <v>901</v>
      </c>
      <c r="E4" s="1">
        <f t="shared" si="2"/>
        <v>1749</v>
      </c>
      <c r="F4" s="1">
        <f t="shared" si="3"/>
        <v>349.8</v>
      </c>
      <c r="G4" s="1">
        <f t="shared" si="4"/>
        <v>2098.8000000000002</v>
      </c>
    </row>
    <row r="5" spans="1:10" x14ac:dyDescent="0.25">
      <c r="A5" s="3" t="s">
        <v>11</v>
      </c>
      <c r="B5" s="1">
        <v>96</v>
      </c>
      <c r="C5" s="1">
        <f t="shared" si="0"/>
        <v>4800</v>
      </c>
      <c r="D5" s="1">
        <f t="shared" si="1"/>
        <v>1632</v>
      </c>
      <c r="E5" s="1">
        <f t="shared" si="2"/>
        <v>3168</v>
      </c>
      <c r="F5" s="1">
        <f t="shared" si="3"/>
        <v>633.6</v>
      </c>
      <c r="G5" s="1">
        <f t="shared" si="4"/>
        <v>3801.6</v>
      </c>
    </row>
    <row r="6" spans="1:10" x14ac:dyDescent="0.25">
      <c r="A6" s="3" t="s">
        <v>12</v>
      </c>
      <c r="B6" s="1">
        <v>45</v>
      </c>
      <c r="C6" s="1">
        <f t="shared" si="0"/>
        <v>2250</v>
      </c>
      <c r="D6" s="1">
        <f t="shared" si="1"/>
        <v>765</v>
      </c>
      <c r="E6" s="1">
        <f t="shared" si="2"/>
        <v>1485</v>
      </c>
      <c r="F6" s="1">
        <f t="shared" si="3"/>
        <v>297</v>
      </c>
      <c r="G6" s="1">
        <f t="shared" si="4"/>
        <v>1782</v>
      </c>
    </row>
    <row r="9" spans="1:10" x14ac:dyDescent="0.25">
      <c r="A9" s="3" t="s">
        <v>13</v>
      </c>
      <c r="B9" s="1">
        <f>SUM(G2:G6)</f>
        <v>13464</v>
      </c>
    </row>
    <row r="10" spans="1:10" x14ac:dyDescent="0.25">
      <c r="A10" s="3" t="s">
        <v>16</v>
      </c>
      <c r="B10" s="1">
        <f>COUNTIF(B2:B6, "&gt;60")</f>
        <v>3</v>
      </c>
    </row>
    <row r="11" spans="1:10" x14ac:dyDescent="0.25">
      <c r="A11" s="3" t="s">
        <v>14</v>
      </c>
      <c r="B11" s="1">
        <f>MIN(G2:G6)</f>
        <v>1782</v>
      </c>
    </row>
    <row r="12" spans="1:10" x14ac:dyDescent="0.25">
      <c r="A12" s="3" t="s">
        <v>15</v>
      </c>
      <c r="B12" s="1">
        <f>AVERAGE(G2:G6)</f>
        <v>2692.8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2017-12-25T14:06:16Z</dcterms:created>
  <dcterms:modified xsi:type="dcterms:W3CDTF">2017-12-25T14:14:16Z</dcterms:modified>
</cp:coreProperties>
</file>