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<sst xmlns="http://schemas.openxmlformats.org/spreadsheetml/2006/main" count="241" uniqueCount="231">
  <si>
    <t xml:space="preserve">r.b. </t>
  </si>
  <si>
    <t>Br. ind.</t>
  </si>
  <si>
    <t>Prezime i ime</t>
  </si>
  <si>
    <t>K1</t>
  </si>
  <si>
    <t>PK1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</si>
  <si>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</si>
  <si>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</si>
  <si>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</si>
  <si>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</si>
  <si>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</si>
  <si>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</si>
  <si>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</si>
  <si>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</si>
  <si>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</si>
  <si>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</si>
  <si>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</si>
  <si>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</si>
  <si>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</si>
  <si>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</si>
  <si>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</si>
  <si>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</si>
  <si>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</si>
  <si>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</si>
  <si>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</si>
  <si>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</si>
  <si>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</si>
  <si>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</si>
  <si>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</si>
  <si>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</si>
  <si>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</si>
  <si>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</si>
  <si>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</si>
  <si>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</si>
  <si>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</si>
  <si>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</si>
  <si>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</si>
  <si>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</si>
  <si>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</si>
  <si>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</si>
  <si>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</si>
  <si>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</si>
  <si>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</si>
  <si>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</si>
  <si>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</si>
  <si>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</si>
  <si>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</si>
  <si>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</si>
  <si>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</si>
  <si>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</si>
  <si>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1/2019</t>
  </si>
  <si>
    <t>Ena Ražnatović</t>
  </si>
  <si>
    <t>2/2019</t>
  </si>
  <si>
    <t>Nikola Poleksić</t>
  </si>
  <si>
    <t>3/2019</t>
  </si>
  <si>
    <t>Kosta Radonjić</t>
  </si>
  <si>
    <t>4/2019</t>
  </si>
  <si>
    <t>Tadija Radonjić</t>
  </si>
  <si>
    <t>5/2019</t>
  </si>
  <si>
    <t>Katarina Jokić</t>
  </si>
  <si>
    <t>6/2019</t>
  </si>
  <si>
    <t>Nikola Tomić</t>
  </si>
  <si>
    <t>7/2019</t>
  </si>
  <si>
    <t>Luka Maraš</t>
  </si>
  <si>
    <t>8/2019</t>
  </si>
  <si>
    <t>Katarina Stanojević</t>
  </si>
  <si>
    <t>9/2019</t>
  </si>
  <si>
    <t>Nina Vukčević</t>
  </si>
  <si>
    <t>10/2019</t>
  </si>
  <si>
    <t>Filip Radonjić</t>
  </si>
  <si>
    <t>11/2019</t>
  </si>
  <si>
    <t>Denina Ajanović</t>
  </si>
  <si>
    <t>12/2019</t>
  </si>
  <si>
    <t>Koča Đuranović</t>
  </si>
  <si>
    <t>13/2019</t>
  </si>
  <si>
    <t>Katarina Lalić</t>
  </si>
  <si>
    <t>14/2019</t>
  </si>
  <si>
    <t>Jovana Tomović</t>
  </si>
  <si>
    <t>15/2019</t>
  </si>
  <si>
    <t>Isidora Čolović</t>
  </si>
  <si>
    <t>16/2019</t>
  </si>
  <si>
    <t>Blažo Obradović</t>
  </si>
  <si>
    <t>17/2019</t>
  </si>
  <si>
    <t>Zoran Rutović</t>
  </si>
  <si>
    <t>18/2019</t>
  </si>
  <si>
    <t>Nemanja Babić</t>
  </si>
  <si>
    <t>19/2019</t>
  </si>
  <si>
    <t>Boško Marinović</t>
  </si>
  <si>
    <t>20/2019</t>
  </si>
  <si>
    <t>Nikola Mugoša</t>
  </si>
  <si>
    <t>21/2019</t>
  </si>
  <si>
    <t>Dalida Mekić</t>
  </si>
  <si>
    <t>22/2019</t>
  </si>
  <si>
    <t>Vesna Andesilić</t>
  </si>
  <si>
    <t>23/2019</t>
  </si>
  <si>
    <t>Marija Bojanić</t>
  </si>
  <si>
    <t>24/2019</t>
  </si>
  <si>
    <t>Ivana Božović</t>
  </si>
  <si>
    <t>25/2019</t>
  </si>
  <si>
    <t>Jovan Terzić</t>
  </si>
  <si>
    <t>26/2019</t>
  </si>
  <si>
    <t>Vukosava Maraš</t>
  </si>
  <si>
    <t>27/2019</t>
  </si>
  <si>
    <t>Nebojša Bojanić</t>
  </si>
  <si>
    <t>28/2019</t>
  </si>
  <si>
    <t>Leo Paljušević</t>
  </si>
  <si>
    <t>29/2019</t>
  </si>
  <si>
    <t>Tatjana Stojović</t>
  </si>
  <si>
    <t>30/2019</t>
  </si>
  <si>
    <t>Lejla Kuč</t>
  </si>
  <si>
    <t>31/2019</t>
  </si>
  <si>
    <t>Nikolina Medenica</t>
  </si>
  <si>
    <t>32/2019</t>
  </si>
  <si>
    <t>Aleksandra Vukajlović</t>
  </si>
  <si>
    <t>33/2019</t>
  </si>
  <si>
    <t>Anastasija Miladinović</t>
  </si>
  <si>
    <t>34/2019</t>
  </si>
  <si>
    <t>Stefan Stošić</t>
  </si>
  <si>
    <t>35/2019</t>
  </si>
  <si>
    <t>Milena Čvorović</t>
  </si>
  <si>
    <t>36/2019</t>
  </si>
  <si>
    <t>Nikola Turčinović</t>
  </si>
  <si>
    <t>37/2019</t>
  </si>
  <si>
    <t>Lazar Garić</t>
  </si>
  <si>
    <t>38/2019</t>
  </si>
  <si>
    <t>Gorica Božović</t>
  </si>
  <si>
    <t>39/2019</t>
  </si>
  <si>
    <t>Andrea Dabović</t>
  </si>
  <si>
    <t>40/2019</t>
  </si>
  <si>
    <t>Aleksandra Peković</t>
  </si>
  <si>
    <t>41/2019</t>
  </si>
  <si>
    <t>Mirjana Balandžić</t>
  </si>
  <si>
    <t>42/2019</t>
  </si>
  <si>
    <t>Miljan Kukuličić</t>
  </si>
  <si>
    <t>43/2019</t>
  </si>
  <si>
    <t>Tatjana Pavićević</t>
  </si>
  <si>
    <t>44/2019</t>
  </si>
  <si>
    <t>Azemina Nurković</t>
  </si>
  <si>
    <t>45/2019</t>
  </si>
  <si>
    <t>Anđela Vučković</t>
  </si>
  <si>
    <t>46/2019</t>
  </si>
  <si>
    <t>Jovana Golović</t>
  </si>
  <si>
    <t>47/2019</t>
  </si>
  <si>
    <t>Jovan Janković</t>
  </si>
  <si>
    <t>48/2019</t>
  </si>
  <si>
    <t>Tijana Drašković</t>
  </si>
  <si>
    <t>49/2019</t>
  </si>
  <si>
    <t>Stefan Vukašinoić</t>
  </si>
  <si>
    <t>50/2019</t>
  </si>
  <si>
    <t>Andrija Mugoša</t>
  </si>
  <si>
    <t>51/2019</t>
  </si>
  <si>
    <t>Strahinja Đurišić</t>
  </si>
  <si>
    <t>52/2019</t>
  </si>
  <si>
    <t>Miljana Raičević</t>
  </si>
  <si>
    <t>53/2019</t>
  </si>
  <si>
    <t>Igor Radonjić</t>
  </si>
  <si>
    <t>54/2019</t>
  </si>
  <si>
    <t>Milena Ceković</t>
  </si>
  <si>
    <t>55/2019</t>
  </si>
  <si>
    <t>Vanja Kljajić</t>
  </si>
  <si>
    <t>56/2019</t>
  </si>
  <si>
    <t>Andrea Ajković</t>
  </si>
  <si>
    <t>57/2019</t>
  </si>
  <si>
    <t>Lazar Dubljević</t>
  </si>
  <si>
    <t>58/2019</t>
  </si>
  <si>
    <t>Miodrag Stanković</t>
  </si>
  <si>
    <t>59/2019</t>
  </si>
  <si>
    <t>Milica Srdanović</t>
  </si>
  <si>
    <t>60/2019</t>
  </si>
  <si>
    <t>Jovana Janković</t>
  </si>
  <si>
    <t>61/2019</t>
  </si>
  <si>
    <t>Dino Kujović</t>
  </si>
  <si>
    <t>1/2018</t>
  </si>
  <si>
    <t>Bogdan Rajković</t>
  </si>
  <si>
    <t>16/2018</t>
  </si>
  <si>
    <t>Iva Obrenović</t>
  </si>
  <si>
    <t>17/2018</t>
  </si>
  <si>
    <t>Milica Milajić</t>
  </si>
  <si>
    <t>22/2018</t>
  </si>
  <si>
    <t>Rade Pajović</t>
  </si>
  <si>
    <t>24/2018</t>
  </si>
  <si>
    <t>Vasilija Joksimović</t>
  </si>
  <si>
    <t>39/2018</t>
  </si>
  <si>
    <t>Nina Anđušić</t>
  </si>
  <si>
    <t>41/2018</t>
  </si>
  <si>
    <t>Božina Popović</t>
  </si>
  <si>
    <t>54/2018</t>
  </si>
  <si>
    <t>Predrag Kusovac</t>
  </si>
  <si>
    <t>59/2018</t>
  </si>
  <si>
    <t>Sara Dervanović</t>
  </si>
  <si>
    <t>3/2017</t>
  </si>
  <si>
    <t>Luka Vulić</t>
  </si>
  <si>
    <t>15/2017</t>
  </si>
  <si>
    <t>Isidora Đurđevac</t>
  </si>
  <si>
    <t>18/2017</t>
  </si>
  <si>
    <t>Svetozar Nišavić</t>
  </si>
  <si>
    <t>19/2017</t>
  </si>
  <si>
    <t>Ana Vasiljević</t>
  </si>
  <si>
    <t>28/2017</t>
  </si>
  <si>
    <t>Nikola Krvavac</t>
  </si>
  <si>
    <t>57/2017</t>
  </si>
  <si>
    <t>Aleksandra Sošić</t>
  </si>
  <si>
    <t>65/2017</t>
  </si>
  <si>
    <t>Dejan Knežević</t>
  </si>
  <si>
    <t>8/2016</t>
  </si>
  <si>
    <t>Dragica Aprcović</t>
  </si>
  <si>
    <t>28/2016</t>
  </si>
  <si>
    <t>Nemanja Vukašinović</t>
  </si>
  <si>
    <t>33/2016</t>
  </si>
  <si>
    <t>Stefan Pejaković</t>
  </si>
  <si>
    <t>37/2016</t>
  </si>
  <si>
    <t>Vukosava Đođić</t>
  </si>
  <si>
    <t>40/2016</t>
  </si>
  <si>
    <t>Bogoljub Aranitović</t>
  </si>
  <si>
    <t>47/2016</t>
  </si>
  <si>
    <t>Lejla Rastoder</t>
  </si>
  <si>
    <t>13/2015</t>
  </si>
  <si>
    <t>Omer Kriještorac</t>
  </si>
  <si>
    <t>42/2014</t>
  </si>
  <si>
    <t>Ana Čabarkapa</t>
  </si>
  <si>
    <t>63/2014</t>
  </si>
  <si>
    <t>Petar Dubljević</t>
  </si>
  <si>
    <t>NASTAVNIK: Prof.dr Svjetlana Terzić</t>
  </si>
  <si>
    <r>
      <t>PREDMET:</t>
    </r>
    <r>
      <rPr>
        <b/>
        <sz val="12"/>
        <color indexed="8"/>
        <rFont val="Arial"/>
        <family val="2"/>
      </rPr>
      <t xml:space="preserve"> Matematika s informatikom</t>
    </r>
  </si>
  <si>
    <r>
      <t>STUDIJSKI PROGRAM:</t>
    </r>
    <r>
      <rPr>
        <b/>
        <sz val="12"/>
        <color indexed="8"/>
        <rFont val="Arial"/>
        <family val="2"/>
      </rPr>
      <t xml:space="preserve"> Biljna proizvodnja</t>
    </r>
  </si>
  <si>
    <r>
      <t xml:space="preserve">PREDMET: </t>
    </r>
    <r>
      <rPr>
        <b/>
        <sz val="10"/>
        <rFont val="Arial"/>
        <family val="2"/>
      </rPr>
      <t>Matematika s informatikom</t>
    </r>
  </si>
  <si>
    <t>STUDIJSKI PROGRAM: BILJNA PROIZVODNJA</t>
  </si>
  <si>
    <r>
      <t xml:space="preserve">NASTAVNIK: </t>
    </r>
    <r>
      <rPr>
        <b/>
        <sz val="11"/>
        <rFont val="Arial"/>
        <family val="2"/>
      </rPr>
      <t>Prof.dr Svjetlana Terzić</t>
    </r>
  </si>
  <si>
    <t>Dom</t>
  </si>
  <si>
    <t>K2</t>
  </si>
  <si>
    <t>ZI</t>
  </si>
  <si>
    <t>Ukupno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</si>
</sst>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/>
      <right style="thin"/>
      <top/>
      <bottom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left" vertical="center"/>
      <protection/>
    </xf>
    <xf numFmtId="0" fontId="0" fillId="0" borderId="0" xfId="98" applyAlignment="1">
      <alignment horizontal="center" vertical="center"/>
      <protection/>
    </xf>
    <xf numFmtId="0" fontId="30" fillId="0" borderId="22" xfId="98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 horizontal="center"/>
    </xf>
    <xf numFmtId="0" fontId="30" fillId="0" borderId="20" xfId="98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24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64" fillId="0" borderId="24" xfId="0" applyFont="1" applyBorder="1" applyAlignment="1">
      <alignment horizontal="center" wrapText="1"/>
    </xf>
    <xf numFmtId="49" fontId="36" fillId="0" borderId="19" xfId="0" applyNumberFormat="1" applyFont="1" applyFill="1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36" fillId="0" borderId="27" xfId="0" applyNumberFormat="1" applyFont="1" applyFill="1" applyBorder="1" applyAlignment="1">
      <alignment horizontal="center"/>
    </xf>
    <xf numFmtId="0" fontId="0" fillId="0" borderId="28" xfId="0" applyNumberFormat="1" applyBorder="1" applyAlignment="1">
      <alignment/>
    </xf>
    <xf numFmtId="0" fontId="22" fillId="0" borderId="2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5" fillId="0" borderId="30" xfId="0" applyFont="1" applyBorder="1" applyAlignment="1">
      <alignment/>
    </xf>
    <xf numFmtId="0" fontId="36" fillId="0" borderId="2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26" xfId="0" applyNumberFormat="1" applyFont="1" applyBorder="1" applyAlignment="1">
      <alignment horizontal="center"/>
    </xf>
    <xf numFmtId="0" fontId="36" fillId="0" borderId="26" xfId="0" applyNumberFormat="1" applyFont="1" applyBorder="1" applyAlignment="1">
      <alignment/>
    </xf>
    <xf numFmtId="0" fontId="36" fillId="0" borderId="27" xfId="0" applyNumberFormat="1" applyFont="1" applyBorder="1" applyAlignment="1">
      <alignment/>
    </xf>
    <xf numFmtId="49" fontId="20" fillId="0" borderId="31" xfId="0" applyNumberFormat="1" applyFont="1" applyFill="1" applyBorder="1" applyAlignment="1">
      <alignment/>
    </xf>
    <xf numFmtId="0" fontId="36" fillId="0" borderId="23" xfId="98" applyNumberFormat="1" applyFont="1" applyBorder="1" applyAlignment="1">
      <alignment horizontal="center"/>
      <protection/>
    </xf>
    <xf numFmtId="0" fontId="36" fillId="0" borderId="23" xfId="98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99" applyFont="1" applyBorder="1">
      <alignment/>
      <protection/>
    </xf>
    <xf numFmtId="0" fontId="0" fillId="0" borderId="24" xfId="99" applyFont="1" applyBorder="1" applyAlignment="1" applyProtection="1">
      <alignment horizontal="center"/>
      <protection hidden="1"/>
    </xf>
    <xf numFmtId="0" fontId="37" fillId="0" borderId="24" xfId="99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45" fillId="0" borderId="32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45" fillId="0" borderId="27" xfId="0" applyFont="1" applyBorder="1" applyAlignment="1" applyProtection="1">
      <alignment/>
      <protection hidden="1"/>
    </xf>
    <xf numFmtId="172" fontId="45" fillId="0" borderId="27" xfId="0" applyNumberFormat="1" applyFont="1" applyBorder="1" applyAlignment="1" applyProtection="1">
      <alignment vertical="center"/>
      <protection locked="0"/>
    </xf>
    <xf numFmtId="0" fontId="45" fillId="0" borderId="27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30" xfId="0" applyBorder="1" applyAlignment="1">
      <alignment/>
    </xf>
    <xf numFmtId="0" fontId="47" fillId="0" borderId="24" xfId="94" applyBorder="1">
      <alignment/>
      <protection/>
    </xf>
    <xf numFmtId="0" fontId="47" fillId="0" borderId="32" xfId="93" applyBorder="1">
      <alignment/>
      <protection/>
    </xf>
    <xf numFmtId="0" fontId="47" fillId="0" borderId="30" xfId="93" applyBorder="1">
      <alignment/>
      <protection/>
    </xf>
    <xf numFmtId="0" fontId="0" fillId="0" borderId="24" xfId="0" applyBorder="1" applyAlignment="1" applyProtection="1">
      <alignment/>
      <protection locked="0"/>
    </xf>
    <xf numFmtId="172" fontId="45" fillId="0" borderId="23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 applyProtection="1">
      <alignment/>
      <protection hidden="1"/>
    </xf>
    <xf numFmtId="172" fontId="45" fillId="0" borderId="28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>
      <alignment/>
    </xf>
    <xf numFmtId="172" fontId="47" fillId="0" borderId="24" xfId="94" applyNumberFormat="1" applyBorder="1">
      <alignment/>
      <protection/>
    </xf>
    <xf numFmtId="172" fontId="64" fillId="0" borderId="24" xfId="0" applyNumberFormat="1" applyFont="1" applyBorder="1" applyAlignment="1">
      <alignment horizontal="center" wrapText="1"/>
    </xf>
    <xf numFmtId="172" fontId="47" fillId="0" borderId="32" xfId="94" applyNumberFormat="1" applyBorder="1">
      <alignment/>
      <protection/>
    </xf>
    <xf numFmtId="172" fontId="64" fillId="0" borderId="32" xfId="0" applyNumberFormat="1" applyFont="1" applyBorder="1" applyAlignment="1">
      <alignment horizontal="center" wrapText="1"/>
    </xf>
    <xf numFmtId="172" fontId="45" fillId="0" borderId="19" xfId="0" applyNumberFormat="1" applyFont="1" applyBorder="1" applyAlignment="1" applyProtection="1">
      <alignment/>
      <protection hidden="1"/>
    </xf>
    <xf numFmtId="172" fontId="45" fillId="0" borderId="21" xfId="0" applyNumberFormat="1" applyFont="1" applyBorder="1" applyAlignment="1" applyProtection="1">
      <alignment/>
      <protection hidden="1"/>
    </xf>
    <xf numFmtId="172" fontId="45" fillId="0" borderId="24" xfId="0" applyNumberFormat="1" applyFont="1" applyFill="1" applyBorder="1" applyAlignment="1" applyProtection="1">
      <alignment/>
      <protection locked="0"/>
    </xf>
    <xf numFmtId="172" fontId="45" fillId="0" borderId="33" xfId="0" applyNumberFormat="1" applyFont="1" applyBorder="1" applyAlignment="1" applyProtection="1">
      <alignment/>
      <protection hidden="1"/>
    </xf>
    <xf numFmtId="172" fontId="47" fillId="0" borderId="34" xfId="94" applyNumberFormat="1" applyBorder="1">
      <alignment/>
      <protection/>
    </xf>
    <xf numFmtId="172" fontId="64" fillId="0" borderId="34" xfId="0" applyNumberFormat="1" applyFont="1" applyBorder="1" applyAlignment="1">
      <alignment horizontal="center" wrapText="1"/>
    </xf>
    <xf numFmtId="172" fontId="45" fillId="0" borderId="21" xfId="0" applyNumberFormat="1" applyFont="1" applyFill="1" applyBorder="1" applyAlignment="1" applyProtection="1">
      <alignment/>
      <protection locked="0"/>
    </xf>
    <xf numFmtId="172" fontId="45" fillId="0" borderId="19" xfId="0" applyNumberFormat="1" applyFont="1" applyFill="1" applyBorder="1" applyAlignment="1" applyProtection="1">
      <alignment/>
      <protection locked="0"/>
    </xf>
    <xf numFmtId="172" fontId="45" fillId="0" borderId="25" xfId="0" applyNumberFormat="1" applyFont="1" applyBorder="1" applyAlignment="1" applyProtection="1">
      <alignment/>
      <protection hidden="1"/>
    </xf>
    <xf numFmtId="172" fontId="45" fillId="0" borderId="25" xfId="0" applyNumberFormat="1" applyFont="1" applyFill="1" applyBorder="1" applyAlignment="1" applyProtection="1">
      <alignment/>
      <protection locked="0"/>
    </xf>
    <xf numFmtId="172" fontId="45" fillId="0" borderId="23" xfId="0" applyNumberFormat="1" applyFont="1" applyBorder="1" applyAlignment="1">
      <alignment/>
    </xf>
    <xf numFmtId="172" fontId="45" fillId="0" borderId="30" xfId="0" applyNumberFormat="1" applyFont="1" applyBorder="1" applyAlignment="1">
      <alignment/>
    </xf>
    <xf numFmtId="172" fontId="45" fillId="0" borderId="32" xfId="0" applyNumberFormat="1" applyFont="1" applyBorder="1" applyAlignment="1">
      <alignment/>
    </xf>
    <xf numFmtId="172" fontId="47" fillId="0" borderId="32" xfId="93" applyNumberFormat="1" applyBorder="1">
      <alignment/>
      <protection/>
    </xf>
    <xf numFmtId="172" fontId="45" fillId="0" borderId="35" xfId="0" applyNumberFormat="1" applyFont="1" applyBorder="1" applyAlignment="1" applyProtection="1">
      <alignment/>
      <protection hidden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1" fillId="0" borderId="19" xfId="0" applyFont="1" applyBorder="1" applyAlignment="1">
      <alignment horizontal="left" vertical="center"/>
    </xf>
    <xf numFmtId="0" fontId="0" fillId="6" borderId="31" xfId="0" applyFill="1" applyBorder="1" applyAlignment="1">
      <alignment wrapText="1"/>
    </xf>
    <xf numFmtId="0" fontId="0" fillId="6" borderId="36" xfId="0" applyFont="1" applyFill="1" applyBorder="1" applyAlignment="1">
      <alignment wrapText="1"/>
    </xf>
    <xf numFmtId="0" fontId="0" fillId="6" borderId="33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0" fillId="0" borderId="25" xfId="98" applyFont="1" applyBorder="1" applyAlignment="1">
      <alignment horizontal="center" vertical="center" wrapText="1"/>
      <protection/>
    </xf>
    <xf numFmtId="0" fontId="0" fillId="0" borderId="26" xfId="98" applyBorder="1" applyAlignment="1">
      <alignment horizontal="center" vertical="center" wrapText="1"/>
      <protection/>
    </xf>
    <xf numFmtId="0" fontId="30" fillId="0" borderId="31" xfId="98" applyFont="1" applyBorder="1" applyAlignment="1">
      <alignment horizontal="center" vertical="center" wrapText="1"/>
      <protection/>
    </xf>
    <xf numFmtId="0" fontId="30" fillId="0" borderId="36" xfId="98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32" fillId="0" borderId="20" xfId="98" applyFont="1" applyBorder="1" applyAlignment="1">
      <alignment horizontal="center" vertical="center" wrapText="1"/>
      <protection/>
    </xf>
    <xf numFmtId="0" fontId="32" fillId="0" borderId="25" xfId="98" applyFont="1" applyBorder="1" applyAlignment="1">
      <alignment horizontal="center" vertical="center" wrapText="1"/>
      <protection/>
    </xf>
    <xf numFmtId="0" fontId="30" fillId="0" borderId="20" xfId="98" applyFont="1" applyBorder="1" applyAlignment="1">
      <alignment horizontal="center" vertical="center" wrapText="1"/>
      <protection/>
    </xf>
    <xf numFmtId="0" fontId="30" fillId="0" borderId="25" xfId="98" applyFont="1" applyBorder="1" applyAlignment="1">
      <alignment horizontal="center" vertical="center" wrapText="1"/>
      <protection/>
    </xf>
    <xf numFmtId="0" fontId="28" fillId="0" borderId="19" xfId="98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9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wrapText="1"/>
      <protection/>
    </xf>
    <xf numFmtId="0" fontId="34" fillId="55" borderId="19" xfId="98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8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8" applyFont="1" applyBorder="1" applyAlignment="1">
      <alignment horizontal="left" vertical="center" wrapText="1"/>
      <protection/>
    </xf>
    <xf numFmtId="0" fontId="31" fillId="0" borderId="19" xfId="98" applyFont="1" applyBorder="1" applyAlignment="1">
      <alignment horizontal="left" wrapText="1"/>
      <protection/>
    </xf>
    <xf numFmtId="0" fontId="19" fillId="0" borderId="37" xfId="98" applyFont="1" applyBorder="1" applyAlignment="1">
      <alignment wrapText="1"/>
      <protection/>
    </xf>
    <xf numFmtId="0" fontId="0" fillId="0" borderId="24" xfId="0" applyFont="1" applyFill="1" applyBorder="1" applyAlignment="1">
      <alignment horizontal="center"/>
    </xf>
    <xf numFmtId="0" fontId="47" fillId="0" borderId="24" xfId="94" applyFont="1" applyBorder="1">
      <alignment/>
      <protection/>
    </xf>
    <xf numFmtId="172" fontId="47" fillId="0" borderId="38" xfId="94" applyNumberFormat="1" applyFont="1" applyBorder="1">
      <alignment/>
      <protection/>
    </xf>
    <xf numFmtId="172" fontId="64" fillId="0" borderId="38" xfId="0" applyNumberFormat="1" applyFont="1" applyBorder="1" applyAlignment="1">
      <alignment horizontal="center" wrapText="1"/>
    </xf>
    <xf numFmtId="0" fontId="0" fillId="0" borderId="0" xfId="0" applyFont="1" applyAlignment="1">
      <alignment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OR1-2005-2006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tabSelected="1" zoomScale="110" zoomScaleNormal="110" zoomScalePageLayoutView="0" workbookViewId="0" topLeftCell="A1">
      <pane ySplit="2" topLeftCell="A18" activePane="bottomLeft" state="frozen"/>
      <selection pane="topLeft" activeCell="A1" sqref="A1"/>
      <selection pane="bottomLeft" activeCell="T24" sqref="T24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6.00390625" style="0" customWidth="1"/>
    <col min="5" max="5" width="5.140625" style="0" customWidth="1"/>
    <col min="6" max="6" width="5.7109375" style="0" customWidth="1"/>
    <col min="7" max="7" width="5.8515625" style="0" customWidth="1"/>
    <col min="8" max="8" width="5.00390625" style="0" customWidth="1"/>
    <col min="9" max="10" width="5.140625" style="0" customWidth="1"/>
    <col min="11" max="11" width="5.28125" style="0" customWidth="1"/>
    <col min="12" max="12" width="9.140625" style="0" customWidth="1"/>
    <col min="13" max="13" width="8.8515625" style="0" customWidth="1"/>
    <col min="14" max="14" width="8.710937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9" ht="12.75" customHeight="1">
      <c r="A2" s="47" t="s">
        <v>0</v>
      </c>
      <c r="B2" s="48" t="s">
        <v>1</v>
      </c>
      <c r="C2" s="49" t="s">
        <v>2</v>
      </c>
      <c r="D2" s="49" t="s">
        <v>227</v>
      </c>
      <c r="E2" s="50" t="s">
        <v>3</v>
      </c>
      <c r="F2" s="50" t="s">
        <v>4</v>
      </c>
      <c r="G2" s="50" t="s">
        <v>33</v>
      </c>
      <c r="H2" s="66" t="s">
        <v>228</v>
      </c>
      <c r="I2" s="50" t="s">
        <v>229</v>
      </c>
      <c r="J2" s="50" t="s">
        <v>5</v>
      </c>
      <c r="K2" s="50" t="s">
        <v>34</v>
      </c>
      <c r="L2" s="50" t="s">
        <v>230</v>
      </c>
      <c r="M2" s="44" t="s">
        <v>7</v>
      </c>
      <c r="N2" s="44" t="s">
        <v>43</v>
      </c>
      <c r="O2" s="44" t="s">
        <v>44</v>
      </c>
      <c r="P2" s="44" t="s">
        <v>45</v>
      </c>
      <c r="Q2" s="19" t="s">
        <v>48</v>
      </c>
      <c r="R2" s="52" t="s">
        <v>46</v>
      </c>
      <c r="S2" s="51" t="s">
        <v>47</v>
      </c>
    </row>
    <row r="3" spans="1:19" ht="15">
      <c r="A3" s="55">
        <v>1</v>
      </c>
      <c r="B3" s="63" t="s">
        <v>49</v>
      </c>
      <c r="C3" s="63" t="s">
        <v>50</v>
      </c>
      <c r="D3" s="71">
        <v>5</v>
      </c>
      <c r="E3" s="72"/>
      <c r="F3" s="72">
        <v>2.5</v>
      </c>
      <c r="G3" s="67">
        <f>IF((AND(E3="",F3="")),"",MAX(E3,F3))</f>
        <v>2.5</v>
      </c>
      <c r="H3" s="89">
        <v>22</v>
      </c>
      <c r="I3" s="68">
        <v>14</v>
      </c>
      <c r="J3" s="68">
        <v>26</v>
      </c>
      <c r="K3" s="67">
        <f>IF((AND(I3="",J3="")),"",MAX(I3,J3))</f>
        <v>26</v>
      </c>
      <c r="L3" s="67">
        <f>IF((AND(D3="",G3="",H3="",K3="")),"",SUM(D3,G3,H3,K3))</f>
        <v>55.5</v>
      </c>
      <c r="M3" s="46"/>
      <c r="N3" s="31"/>
      <c r="O3" s="31"/>
      <c r="P3" s="31"/>
      <c r="Q3" s="31"/>
      <c r="R3" s="31">
        <f>IF(AND(N3="",P3=""),"",IF(P3="",N3,P3))</f>
      </c>
      <c r="S3" s="31">
        <f>IF(AND(O3="",Q3=""),"",IF(Q3="",O3,Q3))</f>
      </c>
    </row>
    <row r="4" spans="1:19" ht="15">
      <c r="A4" s="55">
        <v>2</v>
      </c>
      <c r="B4" s="63" t="s">
        <v>51</v>
      </c>
      <c r="C4" s="63" t="s">
        <v>52</v>
      </c>
      <c r="D4" s="71"/>
      <c r="E4" s="72">
        <v>0</v>
      </c>
      <c r="F4" s="72"/>
      <c r="G4" s="67">
        <f>IF((AND(E4="",F4="")),"",MAX(E4,F4))</f>
        <v>0</v>
      </c>
      <c r="H4" s="69">
        <v>4.5</v>
      </c>
      <c r="I4" s="68"/>
      <c r="J4" s="68"/>
      <c r="K4" s="67">
        <f aca="true" t="shared" si="0" ref="K4:K67">IF((AND(I4="",J4="")),"",MAX(I4,J4))</f>
      </c>
      <c r="L4" s="67">
        <f aca="true" t="shared" si="1" ref="L4:L67">IF((AND(D4="",G4="",H4="",K4="")),"",SUM(D4,G4,H4,K4))</f>
        <v>4.5</v>
      </c>
      <c r="M4" s="46"/>
      <c r="N4" s="31"/>
      <c r="O4" s="31"/>
      <c r="P4" s="31"/>
      <c r="Q4" s="31"/>
      <c r="R4" s="31">
        <f>IF(AND(N4="",P4=""),"",IF(P4="",N4,P4))</f>
      </c>
      <c r="S4" s="31">
        <f>IF(AND(O4="",Q4=""),"",IF(Q4="",O4,Q4))</f>
      </c>
    </row>
    <row r="5" spans="1:19" ht="15">
      <c r="A5" s="55">
        <v>3</v>
      </c>
      <c r="B5" s="63" t="s">
        <v>53</v>
      </c>
      <c r="C5" s="63" t="s">
        <v>54</v>
      </c>
      <c r="D5" s="73"/>
      <c r="E5" s="74"/>
      <c r="F5" s="68"/>
      <c r="G5" s="67">
        <f>IF((AND(E5="",F5="")),"",MAX(E5,F5))</f>
      </c>
      <c r="H5" s="75"/>
      <c r="I5" s="76"/>
      <c r="J5" s="69"/>
      <c r="K5" s="67">
        <f t="shared" si="0"/>
      </c>
      <c r="L5" s="67">
        <f t="shared" si="1"/>
      </c>
      <c r="M5" s="45"/>
      <c r="N5" s="46"/>
      <c r="O5" s="31"/>
      <c r="P5" s="31"/>
      <c r="Q5" s="31"/>
      <c r="R5" s="31"/>
      <c r="S5" s="31">
        <f>IF(AND(O5="",Q5=""),"",IF(Q5="",O5,Q5))</f>
      </c>
    </row>
    <row r="6" spans="1:19" ht="15">
      <c r="A6" s="55">
        <v>4</v>
      </c>
      <c r="B6" s="63" t="s">
        <v>55</v>
      </c>
      <c r="C6" s="63" t="s">
        <v>56</v>
      </c>
      <c r="D6" s="73"/>
      <c r="E6" s="74"/>
      <c r="F6" s="68"/>
      <c r="G6" s="67">
        <f>IF((AND(E6="",F6="")),"",MAX(E6,F6))</f>
      </c>
      <c r="H6" s="77"/>
      <c r="I6" s="78"/>
      <c r="J6" s="78"/>
      <c r="K6" s="67">
        <f t="shared" si="0"/>
      </c>
      <c r="L6" s="67">
        <f t="shared" si="1"/>
      </c>
      <c r="M6" s="21"/>
      <c r="N6" s="45"/>
      <c r="O6" s="46"/>
      <c r="P6" s="31"/>
      <c r="Q6" s="31"/>
      <c r="R6" s="31"/>
      <c r="S6" s="31"/>
    </row>
    <row r="7" spans="1:19" ht="15">
      <c r="A7" s="55">
        <v>5</v>
      </c>
      <c r="B7" s="63" t="s">
        <v>57</v>
      </c>
      <c r="C7" s="63" t="s">
        <v>58</v>
      </c>
      <c r="D7" s="79">
        <v>5</v>
      </c>
      <c r="E7" s="80">
        <v>0</v>
      </c>
      <c r="F7" s="68">
        <v>2.5</v>
      </c>
      <c r="G7" s="67">
        <f>IF((AND(E7="",F7="")),"",MAX(E7,F7))</f>
        <v>2.5</v>
      </c>
      <c r="H7" s="70">
        <v>14.5</v>
      </c>
      <c r="I7" s="78"/>
      <c r="J7" s="78">
        <v>15</v>
      </c>
      <c r="K7" s="67">
        <f t="shared" si="0"/>
        <v>15</v>
      </c>
      <c r="L7" s="67">
        <f t="shared" si="1"/>
        <v>37</v>
      </c>
      <c r="M7" s="21"/>
      <c r="N7" s="45"/>
      <c r="O7" s="46"/>
      <c r="P7" s="31"/>
      <c r="Q7" s="31"/>
      <c r="R7" s="31"/>
      <c r="S7" s="31"/>
    </row>
    <row r="8" spans="1:19" ht="15">
      <c r="A8" s="55">
        <v>6</v>
      </c>
      <c r="B8" s="63" t="s">
        <v>59</v>
      </c>
      <c r="C8" s="63" t="s">
        <v>60</v>
      </c>
      <c r="D8" s="73">
        <v>5</v>
      </c>
      <c r="E8" s="74">
        <v>2</v>
      </c>
      <c r="F8" s="68">
        <v>0</v>
      </c>
      <c r="G8" s="67">
        <f aca="true" t="shared" si="2" ref="G8:G67">IF((AND(E8="",F8="")),"",MAX(E8,F8))</f>
        <v>2</v>
      </c>
      <c r="H8" s="77">
        <v>10</v>
      </c>
      <c r="I8" s="78">
        <v>0</v>
      </c>
      <c r="J8" s="78"/>
      <c r="K8" s="67">
        <f t="shared" si="0"/>
        <v>0</v>
      </c>
      <c r="L8" s="67">
        <f t="shared" si="1"/>
        <v>17</v>
      </c>
      <c r="M8" s="21"/>
      <c r="N8" s="45"/>
      <c r="O8" s="46"/>
      <c r="P8" s="31"/>
      <c r="Q8" s="31"/>
      <c r="R8" s="31"/>
      <c r="S8" s="31"/>
    </row>
    <row r="9" spans="1:19" ht="15">
      <c r="A9" s="55">
        <v>7</v>
      </c>
      <c r="B9" s="63" t="s">
        <v>61</v>
      </c>
      <c r="C9" s="63" t="s">
        <v>62</v>
      </c>
      <c r="D9" s="73">
        <v>5</v>
      </c>
      <c r="E9" s="74">
        <v>1.5</v>
      </c>
      <c r="F9" s="68">
        <v>1</v>
      </c>
      <c r="G9" s="67">
        <f t="shared" si="2"/>
        <v>1.5</v>
      </c>
      <c r="H9" s="77">
        <v>1.5</v>
      </c>
      <c r="I9" s="78"/>
      <c r="J9" s="78"/>
      <c r="K9" s="67">
        <f t="shared" si="0"/>
      </c>
      <c r="L9" s="67">
        <f t="shared" si="1"/>
        <v>8</v>
      </c>
      <c r="M9" s="21"/>
      <c r="N9" s="45"/>
      <c r="O9" s="46"/>
      <c r="P9" s="31"/>
      <c r="Q9" s="31"/>
      <c r="R9" s="31"/>
      <c r="S9" s="31"/>
    </row>
    <row r="10" spans="1:19" ht="15">
      <c r="A10" s="55">
        <v>8</v>
      </c>
      <c r="B10" s="63" t="s">
        <v>63</v>
      </c>
      <c r="C10" s="63" t="s">
        <v>64</v>
      </c>
      <c r="D10" s="73"/>
      <c r="E10" s="74"/>
      <c r="F10" s="68"/>
      <c r="G10" s="67">
        <f t="shared" si="2"/>
      </c>
      <c r="H10" s="77"/>
      <c r="I10" s="78"/>
      <c r="J10" s="78"/>
      <c r="K10" s="67">
        <f t="shared" si="0"/>
      </c>
      <c r="L10" s="67">
        <f t="shared" si="1"/>
      </c>
      <c r="M10" s="21"/>
      <c r="N10" s="45"/>
      <c r="O10" s="46"/>
      <c r="P10" s="31"/>
      <c r="Q10" s="31"/>
      <c r="R10" s="31"/>
      <c r="S10" s="31"/>
    </row>
    <row r="11" spans="1:19" ht="15">
      <c r="A11" s="55">
        <v>9</v>
      </c>
      <c r="B11" s="63" t="s">
        <v>65</v>
      </c>
      <c r="C11" s="63" t="s">
        <v>66</v>
      </c>
      <c r="D11" s="73"/>
      <c r="E11" s="74"/>
      <c r="F11" s="68"/>
      <c r="G11" s="67">
        <f t="shared" si="2"/>
      </c>
      <c r="H11" s="77"/>
      <c r="I11" s="78"/>
      <c r="J11" s="78"/>
      <c r="K11" s="67">
        <f t="shared" si="0"/>
      </c>
      <c r="L11" s="67">
        <f t="shared" si="1"/>
      </c>
      <c r="M11" s="21"/>
      <c r="N11" s="45"/>
      <c r="O11" s="46"/>
      <c r="P11" s="31"/>
      <c r="Q11" s="31"/>
      <c r="R11" s="31"/>
      <c r="S11" s="31"/>
    </row>
    <row r="12" spans="1:19" ht="15">
      <c r="A12" s="55">
        <v>10</v>
      </c>
      <c r="B12" s="63" t="s">
        <v>67</v>
      </c>
      <c r="C12" s="63" t="s">
        <v>68</v>
      </c>
      <c r="D12" s="73">
        <v>5</v>
      </c>
      <c r="E12" s="74">
        <v>0</v>
      </c>
      <c r="F12" s="68"/>
      <c r="G12" s="67">
        <f t="shared" si="2"/>
        <v>0</v>
      </c>
      <c r="H12" s="77">
        <v>5</v>
      </c>
      <c r="I12" s="78"/>
      <c r="J12" s="78"/>
      <c r="K12" s="67">
        <f t="shared" si="0"/>
      </c>
      <c r="L12" s="67">
        <f t="shared" si="1"/>
        <v>10</v>
      </c>
      <c r="M12" s="21"/>
      <c r="N12" s="45"/>
      <c r="O12" s="46"/>
      <c r="P12" s="31"/>
      <c r="Q12" s="31"/>
      <c r="R12" s="31"/>
      <c r="S12" s="31"/>
    </row>
    <row r="13" spans="1:19" ht="15">
      <c r="A13" s="55">
        <v>11</v>
      </c>
      <c r="B13" s="63" t="s">
        <v>69</v>
      </c>
      <c r="C13" s="63" t="s">
        <v>70</v>
      </c>
      <c r="D13" s="73">
        <v>5</v>
      </c>
      <c r="E13" s="74">
        <v>0</v>
      </c>
      <c r="F13" s="68">
        <v>1</v>
      </c>
      <c r="G13" s="67">
        <f t="shared" si="2"/>
        <v>1</v>
      </c>
      <c r="H13" s="77">
        <v>17.5</v>
      </c>
      <c r="I13" s="75"/>
      <c r="J13" s="75">
        <v>4</v>
      </c>
      <c r="K13" s="67">
        <f t="shared" si="0"/>
        <v>4</v>
      </c>
      <c r="L13" s="67">
        <f t="shared" si="1"/>
        <v>27.5</v>
      </c>
      <c r="M13" s="21"/>
      <c r="N13" s="45"/>
      <c r="O13" s="46"/>
      <c r="P13" s="31"/>
      <c r="Q13" s="31"/>
      <c r="R13" s="31"/>
      <c r="S13" s="31"/>
    </row>
    <row r="14" spans="1:19" ht="15">
      <c r="A14" s="55">
        <v>12</v>
      </c>
      <c r="B14" s="63" t="s">
        <v>71</v>
      </c>
      <c r="C14" s="63" t="s">
        <v>72</v>
      </c>
      <c r="D14" s="73"/>
      <c r="E14" s="74"/>
      <c r="F14" s="68">
        <v>0</v>
      </c>
      <c r="G14" s="67">
        <f t="shared" si="2"/>
        <v>0</v>
      </c>
      <c r="H14" s="81">
        <v>9</v>
      </c>
      <c r="I14" s="75"/>
      <c r="J14" s="75">
        <v>5</v>
      </c>
      <c r="K14" s="67">
        <f t="shared" si="0"/>
        <v>5</v>
      </c>
      <c r="L14" s="67">
        <f t="shared" si="1"/>
        <v>14</v>
      </c>
      <c r="M14" s="21"/>
      <c r="N14" s="45"/>
      <c r="O14" s="46"/>
      <c r="P14" s="31"/>
      <c r="Q14" s="31"/>
      <c r="R14" s="31"/>
      <c r="S14" s="31"/>
    </row>
    <row r="15" spans="1:19" ht="15">
      <c r="A15" s="55">
        <v>13</v>
      </c>
      <c r="B15" s="63" t="s">
        <v>73</v>
      </c>
      <c r="C15" s="63" t="s">
        <v>74</v>
      </c>
      <c r="D15" s="73">
        <v>5</v>
      </c>
      <c r="E15" s="74"/>
      <c r="F15" s="68">
        <v>2</v>
      </c>
      <c r="G15" s="67">
        <f t="shared" si="2"/>
        <v>2</v>
      </c>
      <c r="H15" s="82">
        <v>6.5</v>
      </c>
      <c r="I15" s="75"/>
      <c r="J15" s="75"/>
      <c r="K15" s="67">
        <f t="shared" si="0"/>
      </c>
      <c r="L15" s="67">
        <f t="shared" si="1"/>
        <v>13.5</v>
      </c>
      <c r="M15" s="21"/>
      <c r="N15" s="45"/>
      <c r="O15" s="46"/>
      <c r="P15" s="31"/>
      <c r="Q15" s="31"/>
      <c r="R15" s="31"/>
      <c r="S15" s="31"/>
    </row>
    <row r="16" spans="1:19" ht="15">
      <c r="A16" s="55">
        <v>14</v>
      </c>
      <c r="B16" s="63" t="s">
        <v>75</v>
      </c>
      <c r="C16" s="63" t="s">
        <v>76</v>
      </c>
      <c r="D16" s="73"/>
      <c r="E16" s="74">
        <v>0</v>
      </c>
      <c r="F16" s="68"/>
      <c r="G16" s="67">
        <f t="shared" si="2"/>
        <v>0</v>
      </c>
      <c r="H16" s="82">
        <v>8.5</v>
      </c>
      <c r="I16" s="75"/>
      <c r="J16" s="75">
        <v>0</v>
      </c>
      <c r="K16" s="67">
        <f t="shared" si="0"/>
        <v>0</v>
      </c>
      <c r="L16" s="67">
        <f t="shared" si="1"/>
        <v>8.5</v>
      </c>
      <c r="M16" s="21"/>
      <c r="N16" s="45"/>
      <c r="O16" s="46"/>
      <c r="P16" s="31"/>
      <c r="Q16" s="31"/>
      <c r="R16" s="31"/>
      <c r="S16" s="31"/>
    </row>
    <row r="17" spans="1:19" ht="15">
      <c r="A17" s="55">
        <v>15</v>
      </c>
      <c r="B17" s="63" t="s">
        <v>77</v>
      </c>
      <c r="C17" s="63" t="s">
        <v>78</v>
      </c>
      <c r="D17" s="73">
        <v>5</v>
      </c>
      <c r="E17" s="74"/>
      <c r="F17" s="68">
        <v>14.5</v>
      </c>
      <c r="G17" s="67">
        <f t="shared" si="2"/>
        <v>14.5</v>
      </c>
      <c r="H17" s="82">
        <v>24.5</v>
      </c>
      <c r="I17" s="75">
        <v>0</v>
      </c>
      <c r="J17" s="75">
        <v>14</v>
      </c>
      <c r="K17" s="67">
        <f t="shared" si="0"/>
        <v>14</v>
      </c>
      <c r="L17" s="67">
        <f t="shared" si="1"/>
        <v>58</v>
      </c>
      <c r="M17" s="21"/>
      <c r="N17" s="45"/>
      <c r="O17" s="46"/>
      <c r="P17" s="31"/>
      <c r="Q17" s="31"/>
      <c r="R17" s="31"/>
      <c r="S17" s="31"/>
    </row>
    <row r="18" spans="1:19" ht="15">
      <c r="A18" s="55">
        <v>16</v>
      </c>
      <c r="B18" s="63" t="s">
        <v>79</v>
      </c>
      <c r="C18" s="63" t="s">
        <v>80</v>
      </c>
      <c r="D18" s="73">
        <v>5</v>
      </c>
      <c r="E18" s="74"/>
      <c r="F18" s="68">
        <v>0</v>
      </c>
      <c r="G18" s="67">
        <f t="shared" si="2"/>
        <v>0</v>
      </c>
      <c r="H18" s="82">
        <v>20</v>
      </c>
      <c r="I18" s="75"/>
      <c r="J18" s="75"/>
      <c r="K18" s="67">
        <f t="shared" si="0"/>
      </c>
      <c r="L18" s="67">
        <f t="shared" si="1"/>
        <v>25</v>
      </c>
      <c r="M18" s="21"/>
      <c r="N18" s="45"/>
      <c r="O18" s="46"/>
      <c r="P18" s="31"/>
      <c r="Q18" s="31"/>
      <c r="R18" s="31"/>
      <c r="S18" s="31"/>
    </row>
    <row r="19" spans="1:19" ht="15">
      <c r="A19" s="55">
        <v>17</v>
      </c>
      <c r="B19" s="63" t="s">
        <v>81</v>
      </c>
      <c r="C19" s="63" t="s">
        <v>82</v>
      </c>
      <c r="D19" s="73">
        <v>5</v>
      </c>
      <c r="E19" s="74">
        <v>0</v>
      </c>
      <c r="F19" s="68">
        <v>3</v>
      </c>
      <c r="G19" s="67">
        <f t="shared" si="2"/>
        <v>3</v>
      </c>
      <c r="H19" s="82">
        <v>25</v>
      </c>
      <c r="I19" s="75">
        <v>3</v>
      </c>
      <c r="J19" s="75">
        <v>19</v>
      </c>
      <c r="K19" s="67">
        <f t="shared" si="0"/>
        <v>19</v>
      </c>
      <c r="L19" s="67">
        <f t="shared" si="1"/>
        <v>52</v>
      </c>
      <c r="M19" s="21"/>
      <c r="N19" s="45"/>
      <c r="O19" s="46"/>
      <c r="P19" s="31"/>
      <c r="Q19" s="31"/>
      <c r="R19" s="31"/>
      <c r="S19" s="31"/>
    </row>
    <row r="20" spans="1:19" ht="15">
      <c r="A20" s="55">
        <v>18</v>
      </c>
      <c r="B20" s="63" t="s">
        <v>83</v>
      </c>
      <c r="C20" s="63" t="s">
        <v>84</v>
      </c>
      <c r="D20" s="73">
        <v>5</v>
      </c>
      <c r="E20" s="74"/>
      <c r="F20" s="68"/>
      <c r="G20" s="67">
        <f t="shared" si="2"/>
      </c>
      <c r="H20" s="82">
        <v>9</v>
      </c>
      <c r="I20" s="75"/>
      <c r="J20" s="75"/>
      <c r="K20" s="67">
        <f t="shared" si="0"/>
      </c>
      <c r="L20" s="67">
        <f t="shared" si="1"/>
        <v>14</v>
      </c>
      <c r="M20" s="21"/>
      <c r="N20" s="45"/>
      <c r="O20" s="46"/>
      <c r="P20" s="31"/>
      <c r="Q20" s="31"/>
      <c r="R20" s="31"/>
      <c r="S20" s="31"/>
    </row>
    <row r="21" spans="1:19" ht="15">
      <c r="A21" s="55">
        <v>19</v>
      </c>
      <c r="B21" s="63" t="s">
        <v>85</v>
      </c>
      <c r="C21" s="63" t="s">
        <v>86</v>
      </c>
      <c r="D21" s="73"/>
      <c r="E21" s="74">
        <v>0</v>
      </c>
      <c r="F21" s="68"/>
      <c r="G21" s="67">
        <f t="shared" si="2"/>
        <v>0</v>
      </c>
      <c r="H21" s="82">
        <v>0</v>
      </c>
      <c r="I21" s="83"/>
      <c r="J21" s="83"/>
      <c r="K21" s="67">
        <f t="shared" si="0"/>
      </c>
      <c r="L21" s="67">
        <f t="shared" si="1"/>
        <v>0</v>
      </c>
      <c r="M21" s="21"/>
      <c r="N21" s="45"/>
      <c r="O21" s="46"/>
      <c r="P21" s="31"/>
      <c r="Q21" s="31"/>
      <c r="R21" s="31"/>
      <c r="S21" s="31"/>
    </row>
    <row r="22" spans="1:19" ht="15">
      <c r="A22" s="55">
        <v>20</v>
      </c>
      <c r="B22" s="63" t="s">
        <v>87</v>
      </c>
      <c r="C22" s="63" t="s">
        <v>88</v>
      </c>
      <c r="D22" s="73">
        <v>5</v>
      </c>
      <c r="E22" s="74">
        <v>9</v>
      </c>
      <c r="F22" s="68">
        <v>15</v>
      </c>
      <c r="G22" s="67">
        <f t="shared" si="2"/>
        <v>15</v>
      </c>
      <c r="H22" s="84">
        <v>22</v>
      </c>
      <c r="I22" s="68">
        <v>13.5</v>
      </c>
      <c r="J22" s="68"/>
      <c r="K22" s="67">
        <f t="shared" si="0"/>
        <v>13.5</v>
      </c>
      <c r="L22" s="67">
        <f t="shared" si="1"/>
        <v>55.5</v>
      </c>
      <c r="M22" s="21"/>
      <c r="N22" s="45"/>
      <c r="O22" s="46"/>
      <c r="P22" s="31"/>
      <c r="Q22" s="31"/>
      <c r="R22" s="31"/>
      <c r="S22" s="31"/>
    </row>
    <row r="23" spans="1:19" ht="15">
      <c r="A23" s="55">
        <v>21</v>
      </c>
      <c r="B23" s="63" t="s">
        <v>89</v>
      </c>
      <c r="C23" s="63" t="s">
        <v>90</v>
      </c>
      <c r="D23" s="73"/>
      <c r="E23" s="74"/>
      <c r="F23" s="70"/>
      <c r="G23" s="67">
        <f t="shared" si="2"/>
      </c>
      <c r="H23" s="77"/>
      <c r="I23" s="70"/>
      <c r="J23" s="70"/>
      <c r="K23" s="67">
        <f t="shared" si="0"/>
      </c>
      <c r="L23" s="67">
        <f t="shared" si="1"/>
      </c>
      <c r="M23" s="21"/>
      <c r="N23" s="45"/>
      <c r="O23" s="46"/>
      <c r="P23" s="31"/>
      <c r="Q23" s="31"/>
      <c r="R23" s="31"/>
      <c r="S23" s="31"/>
    </row>
    <row r="24" spans="1:19" s="139" customFormat="1" ht="15">
      <c r="A24" s="135">
        <v>22</v>
      </c>
      <c r="B24" s="136" t="s">
        <v>91</v>
      </c>
      <c r="C24" s="136" t="s">
        <v>92</v>
      </c>
      <c r="D24" s="137">
        <v>5</v>
      </c>
      <c r="E24" s="138">
        <v>2</v>
      </c>
      <c r="F24" s="70">
        <v>9</v>
      </c>
      <c r="G24" s="67">
        <f t="shared" si="2"/>
        <v>9</v>
      </c>
      <c r="H24" s="70">
        <v>18</v>
      </c>
      <c r="I24" s="70">
        <v>3.5</v>
      </c>
      <c r="J24" s="70">
        <v>13</v>
      </c>
      <c r="K24" s="67">
        <f t="shared" si="0"/>
        <v>13</v>
      </c>
      <c r="L24" s="67">
        <f t="shared" si="1"/>
        <v>45</v>
      </c>
      <c r="M24" s="21"/>
      <c r="N24" s="45"/>
      <c r="O24" s="46"/>
      <c r="P24" s="31"/>
      <c r="Q24" s="31"/>
      <c r="R24" s="31"/>
      <c r="S24" s="31"/>
    </row>
    <row r="25" spans="1:19" ht="15">
      <c r="A25" s="55">
        <v>23</v>
      </c>
      <c r="B25" s="63" t="s">
        <v>93</v>
      </c>
      <c r="C25" s="63" t="s">
        <v>94</v>
      </c>
      <c r="D25" s="73">
        <v>5</v>
      </c>
      <c r="E25" s="74">
        <v>0</v>
      </c>
      <c r="F25" s="70">
        <v>0.5</v>
      </c>
      <c r="G25" s="67">
        <f t="shared" si="2"/>
        <v>0.5</v>
      </c>
      <c r="H25" s="70">
        <v>7</v>
      </c>
      <c r="I25" s="70"/>
      <c r="J25" s="70"/>
      <c r="K25" s="67">
        <f t="shared" si="0"/>
      </c>
      <c r="L25" s="67">
        <f t="shared" si="1"/>
        <v>12.5</v>
      </c>
      <c r="M25" s="21"/>
      <c r="N25" s="45"/>
      <c r="O25" s="46"/>
      <c r="P25" s="31"/>
      <c r="Q25" s="31"/>
      <c r="R25" s="31"/>
      <c r="S25" s="31"/>
    </row>
    <row r="26" spans="1:19" ht="15">
      <c r="A26" s="55">
        <v>24</v>
      </c>
      <c r="B26" s="63" t="s">
        <v>95</v>
      </c>
      <c r="C26" s="63" t="s">
        <v>96</v>
      </c>
      <c r="D26" s="73">
        <v>5</v>
      </c>
      <c r="E26" s="74">
        <v>12.5</v>
      </c>
      <c r="F26" s="70"/>
      <c r="G26" s="67">
        <f t="shared" si="2"/>
        <v>12.5</v>
      </c>
      <c r="H26" s="70">
        <v>17.5</v>
      </c>
      <c r="I26" s="70"/>
      <c r="J26" s="70">
        <v>16.5</v>
      </c>
      <c r="K26" s="67">
        <f t="shared" si="0"/>
        <v>16.5</v>
      </c>
      <c r="L26" s="67">
        <f t="shared" si="1"/>
        <v>51.5</v>
      </c>
      <c r="M26" s="21"/>
      <c r="N26" s="45"/>
      <c r="O26" s="46"/>
      <c r="P26" s="31"/>
      <c r="Q26" s="31"/>
      <c r="R26" s="31"/>
      <c r="S26" s="31"/>
    </row>
    <row r="27" spans="1:19" ht="15">
      <c r="A27" s="55">
        <v>25</v>
      </c>
      <c r="B27" s="63" t="s">
        <v>97</v>
      </c>
      <c r="C27" s="63" t="s">
        <v>98</v>
      </c>
      <c r="D27" s="73">
        <v>5</v>
      </c>
      <c r="E27" s="74">
        <v>5.5</v>
      </c>
      <c r="F27" s="70">
        <v>15.5</v>
      </c>
      <c r="G27" s="67">
        <f t="shared" si="2"/>
        <v>15.5</v>
      </c>
      <c r="H27" s="70">
        <v>21.5</v>
      </c>
      <c r="I27" s="70">
        <v>6</v>
      </c>
      <c r="J27" s="70">
        <v>24.5</v>
      </c>
      <c r="K27" s="67">
        <f t="shared" si="0"/>
        <v>24.5</v>
      </c>
      <c r="L27" s="67">
        <f t="shared" si="1"/>
        <v>66.5</v>
      </c>
      <c r="M27" s="21"/>
      <c r="N27" s="45"/>
      <c r="O27" s="46"/>
      <c r="P27" s="31"/>
      <c r="Q27" s="31"/>
      <c r="R27" s="31"/>
      <c r="S27" s="31"/>
    </row>
    <row r="28" spans="1:19" ht="15">
      <c r="A28" s="55">
        <v>26</v>
      </c>
      <c r="B28" s="63" t="s">
        <v>99</v>
      </c>
      <c r="C28" s="63" t="s">
        <v>100</v>
      </c>
      <c r="D28" s="73">
        <v>5</v>
      </c>
      <c r="E28" s="74"/>
      <c r="F28" s="70">
        <v>13.5</v>
      </c>
      <c r="G28" s="67">
        <f t="shared" si="2"/>
        <v>13.5</v>
      </c>
      <c r="H28" s="70">
        <v>22.5</v>
      </c>
      <c r="I28" s="70">
        <v>0</v>
      </c>
      <c r="J28" s="70">
        <v>17</v>
      </c>
      <c r="K28" s="67">
        <f t="shared" si="0"/>
        <v>17</v>
      </c>
      <c r="L28" s="67">
        <f t="shared" si="1"/>
        <v>58</v>
      </c>
      <c r="M28" s="21"/>
      <c r="N28" s="45"/>
      <c r="O28" s="46"/>
      <c r="P28" s="31"/>
      <c r="Q28" s="31"/>
      <c r="R28" s="31"/>
      <c r="S28" s="31"/>
    </row>
    <row r="29" spans="1:19" ht="15">
      <c r="A29" s="55">
        <v>27</v>
      </c>
      <c r="B29" s="63" t="s">
        <v>101</v>
      </c>
      <c r="C29" s="63" t="s">
        <v>102</v>
      </c>
      <c r="D29" s="73">
        <v>5</v>
      </c>
      <c r="E29" s="74">
        <v>4</v>
      </c>
      <c r="F29" s="70">
        <v>17.5</v>
      </c>
      <c r="G29" s="67">
        <f t="shared" si="2"/>
        <v>17.5</v>
      </c>
      <c r="H29" s="70">
        <v>24</v>
      </c>
      <c r="I29" s="70">
        <v>1.5</v>
      </c>
      <c r="J29" s="70">
        <v>24</v>
      </c>
      <c r="K29" s="67">
        <f t="shared" si="0"/>
        <v>24</v>
      </c>
      <c r="L29" s="67">
        <f t="shared" si="1"/>
        <v>70.5</v>
      </c>
      <c r="M29" s="21"/>
      <c r="N29" s="45"/>
      <c r="O29" s="46"/>
      <c r="P29" s="31"/>
      <c r="Q29" s="31"/>
      <c r="R29" s="31"/>
      <c r="S29" s="31"/>
    </row>
    <row r="30" spans="1:19" ht="15">
      <c r="A30" s="55">
        <v>28</v>
      </c>
      <c r="B30" s="63" t="s">
        <v>103</v>
      </c>
      <c r="C30" s="63" t="s">
        <v>104</v>
      </c>
      <c r="D30" s="73">
        <v>5</v>
      </c>
      <c r="E30" s="74">
        <v>5</v>
      </c>
      <c r="F30" s="70">
        <v>7</v>
      </c>
      <c r="G30" s="67">
        <f t="shared" si="2"/>
        <v>7</v>
      </c>
      <c r="H30" s="70">
        <v>16.5</v>
      </c>
      <c r="I30" s="70">
        <v>6.5</v>
      </c>
      <c r="J30" s="70">
        <v>17</v>
      </c>
      <c r="K30" s="67">
        <f t="shared" si="0"/>
        <v>17</v>
      </c>
      <c r="L30" s="67">
        <f t="shared" si="1"/>
        <v>45.5</v>
      </c>
      <c r="M30" s="21"/>
      <c r="N30" s="45"/>
      <c r="O30" s="46"/>
      <c r="P30" s="31"/>
      <c r="Q30" s="31"/>
      <c r="R30" s="31"/>
      <c r="S30" s="31"/>
    </row>
    <row r="31" spans="1:19" ht="15">
      <c r="A31" s="55">
        <v>29</v>
      </c>
      <c r="B31" s="63" t="s">
        <v>105</v>
      </c>
      <c r="C31" s="63" t="s">
        <v>106</v>
      </c>
      <c r="D31" s="73">
        <v>5</v>
      </c>
      <c r="E31" s="74">
        <v>1</v>
      </c>
      <c r="F31" s="70">
        <v>0</v>
      </c>
      <c r="G31" s="67">
        <f t="shared" si="2"/>
        <v>1</v>
      </c>
      <c r="H31" s="70">
        <v>14.5</v>
      </c>
      <c r="I31" s="70">
        <v>0</v>
      </c>
      <c r="J31" s="70"/>
      <c r="K31" s="67">
        <f t="shared" si="0"/>
        <v>0</v>
      </c>
      <c r="L31" s="67">
        <f t="shared" si="1"/>
        <v>20.5</v>
      </c>
      <c r="M31" s="21"/>
      <c r="N31" s="45"/>
      <c r="O31" s="46"/>
      <c r="P31" s="31"/>
      <c r="Q31" s="31"/>
      <c r="R31" s="31"/>
      <c r="S31" s="31"/>
    </row>
    <row r="32" spans="1:19" ht="15">
      <c r="A32" s="55">
        <v>30</v>
      </c>
      <c r="B32" s="63" t="s">
        <v>107</v>
      </c>
      <c r="C32" s="63" t="s">
        <v>108</v>
      </c>
      <c r="D32" s="73">
        <v>5</v>
      </c>
      <c r="E32" s="74">
        <v>0</v>
      </c>
      <c r="F32" s="70"/>
      <c r="G32" s="67">
        <f t="shared" si="2"/>
        <v>0</v>
      </c>
      <c r="H32" s="70">
        <v>10</v>
      </c>
      <c r="I32" s="70"/>
      <c r="J32" s="70"/>
      <c r="K32" s="67">
        <f t="shared" si="0"/>
      </c>
      <c r="L32" s="67">
        <f t="shared" si="1"/>
        <v>15</v>
      </c>
      <c r="M32" s="21"/>
      <c r="N32" s="45"/>
      <c r="O32" s="46"/>
      <c r="P32" s="31"/>
      <c r="Q32" s="31"/>
      <c r="R32" s="31"/>
      <c r="S32" s="31"/>
    </row>
    <row r="33" spans="1:19" ht="15">
      <c r="A33" s="55">
        <v>31</v>
      </c>
      <c r="B33" s="63" t="s">
        <v>109</v>
      </c>
      <c r="C33" s="63" t="s">
        <v>110</v>
      </c>
      <c r="D33" s="73">
        <v>5</v>
      </c>
      <c r="E33" s="74">
        <v>1.5</v>
      </c>
      <c r="F33" s="70">
        <v>1</v>
      </c>
      <c r="G33" s="67">
        <f t="shared" si="2"/>
        <v>1.5</v>
      </c>
      <c r="H33" s="70">
        <v>3</v>
      </c>
      <c r="I33" s="70"/>
      <c r="J33" s="70"/>
      <c r="K33" s="67">
        <f t="shared" si="0"/>
      </c>
      <c r="L33" s="67">
        <f t="shared" si="1"/>
        <v>9.5</v>
      </c>
      <c r="M33" s="21"/>
      <c r="N33" s="45"/>
      <c r="O33" s="46"/>
      <c r="P33" s="31"/>
      <c r="Q33" s="31"/>
      <c r="R33" s="31"/>
      <c r="S33" s="31"/>
    </row>
    <row r="34" spans="1:19" ht="15">
      <c r="A34" s="55">
        <v>32</v>
      </c>
      <c r="B34" s="63" t="s">
        <v>111</v>
      </c>
      <c r="C34" s="63" t="s">
        <v>112</v>
      </c>
      <c r="D34" s="73">
        <v>5</v>
      </c>
      <c r="E34" s="74"/>
      <c r="F34" s="70">
        <v>0.5</v>
      </c>
      <c r="G34" s="67">
        <f t="shared" si="2"/>
        <v>0.5</v>
      </c>
      <c r="H34" s="70">
        <v>13.5</v>
      </c>
      <c r="I34" s="70"/>
      <c r="J34" s="70"/>
      <c r="K34" s="67">
        <f t="shared" si="0"/>
      </c>
      <c r="L34" s="67">
        <f t="shared" si="1"/>
        <v>19</v>
      </c>
      <c r="M34" s="21"/>
      <c r="N34" s="45"/>
      <c r="O34" s="46"/>
      <c r="P34" s="31"/>
      <c r="Q34" s="31"/>
      <c r="R34" s="31"/>
      <c r="S34" s="31"/>
    </row>
    <row r="35" spans="1:19" ht="15">
      <c r="A35" s="55">
        <v>33</v>
      </c>
      <c r="B35" s="63" t="s">
        <v>113</v>
      </c>
      <c r="C35" s="63" t="s">
        <v>114</v>
      </c>
      <c r="D35" s="73">
        <v>5</v>
      </c>
      <c r="E35" s="74">
        <v>0.5</v>
      </c>
      <c r="F35" s="70">
        <v>1</v>
      </c>
      <c r="G35" s="67">
        <f t="shared" si="2"/>
        <v>1</v>
      </c>
      <c r="H35" s="70">
        <v>24</v>
      </c>
      <c r="I35" s="70"/>
      <c r="J35" s="70"/>
      <c r="K35" s="67">
        <f t="shared" si="0"/>
      </c>
      <c r="L35" s="67">
        <f t="shared" si="1"/>
        <v>30</v>
      </c>
      <c r="M35" s="21"/>
      <c r="N35" s="45"/>
      <c r="O35" s="46"/>
      <c r="P35" s="31"/>
      <c r="Q35" s="31"/>
      <c r="R35" s="31"/>
      <c r="S35" s="31"/>
    </row>
    <row r="36" spans="1:19" ht="15">
      <c r="A36" s="55">
        <v>34</v>
      </c>
      <c r="B36" s="63" t="s">
        <v>115</v>
      </c>
      <c r="C36" s="63" t="s">
        <v>116</v>
      </c>
      <c r="D36" s="73"/>
      <c r="E36" s="74"/>
      <c r="F36" s="70">
        <v>0</v>
      </c>
      <c r="G36" s="67">
        <f t="shared" si="2"/>
        <v>0</v>
      </c>
      <c r="H36" s="70">
        <v>11</v>
      </c>
      <c r="I36" s="70"/>
      <c r="J36" s="70"/>
      <c r="K36" s="67">
        <f t="shared" si="0"/>
      </c>
      <c r="L36" s="67">
        <f t="shared" si="1"/>
        <v>11</v>
      </c>
      <c r="M36" s="21"/>
      <c r="N36" s="45"/>
      <c r="O36" s="46"/>
      <c r="P36" s="31"/>
      <c r="Q36" s="31"/>
      <c r="R36" s="31"/>
      <c r="S36" s="31"/>
    </row>
    <row r="37" spans="1:19" ht="15">
      <c r="A37" s="55">
        <v>35</v>
      </c>
      <c r="B37" s="63" t="s">
        <v>117</v>
      </c>
      <c r="C37" s="63" t="s">
        <v>118</v>
      </c>
      <c r="D37" s="73">
        <v>5</v>
      </c>
      <c r="E37" s="74">
        <v>1</v>
      </c>
      <c r="F37" s="70">
        <v>3</v>
      </c>
      <c r="G37" s="67">
        <f t="shared" si="2"/>
        <v>3</v>
      </c>
      <c r="H37" s="70">
        <v>5</v>
      </c>
      <c r="I37" s="70"/>
      <c r="J37" s="70">
        <v>14</v>
      </c>
      <c r="K37" s="67">
        <f t="shared" si="0"/>
        <v>14</v>
      </c>
      <c r="L37" s="67">
        <f t="shared" si="1"/>
        <v>27</v>
      </c>
      <c r="M37" s="21"/>
      <c r="N37" s="45"/>
      <c r="O37" s="46"/>
      <c r="P37" s="31"/>
      <c r="Q37" s="31"/>
      <c r="R37" s="31"/>
      <c r="S37" s="31"/>
    </row>
    <row r="38" spans="1:19" ht="15">
      <c r="A38" s="55">
        <v>36</v>
      </c>
      <c r="B38" s="63" t="s">
        <v>119</v>
      </c>
      <c r="C38" s="63" t="s">
        <v>120</v>
      </c>
      <c r="D38" s="73">
        <v>5</v>
      </c>
      <c r="E38" s="74">
        <v>21.5</v>
      </c>
      <c r="F38" s="70"/>
      <c r="G38" s="67">
        <f t="shared" si="2"/>
        <v>21.5</v>
      </c>
      <c r="H38" s="70">
        <v>24.5</v>
      </c>
      <c r="I38" s="70">
        <v>35.5</v>
      </c>
      <c r="J38" s="70"/>
      <c r="K38" s="67">
        <f t="shared" si="0"/>
        <v>35.5</v>
      </c>
      <c r="L38" s="67">
        <f t="shared" si="1"/>
        <v>86.5</v>
      </c>
      <c r="M38" s="21"/>
      <c r="N38" s="45"/>
      <c r="O38" s="46"/>
      <c r="P38" s="31"/>
      <c r="Q38" s="31"/>
      <c r="R38" s="31"/>
      <c r="S38" s="31"/>
    </row>
    <row r="39" spans="1:19" ht="15">
      <c r="A39" s="55">
        <v>37</v>
      </c>
      <c r="B39" s="63" t="s">
        <v>121</v>
      </c>
      <c r="C39" s="63" t="s">
        <v>122</v>
      </c>
      <c r="D39" s="73"/>
      <c r="E39" s="74"/>
      <c r="F39" s="70"/>
      <c r="G39" s="67">
        <f t="shared" si="2"/>
      </c>
      <c r="H39" s="70"/>
      <c r="I39" s="70"/>
      <c r="J39" s="70"/>
      <c r="K39" s="67">
        <f t="shared" si="0"/>
      </c>
      <c r="L39" s="67">
        <f t="shared" si="1"/>
      </c>
      <c r="M39" s="21"/>
      <c r="N39" s="45"/>
      <c r="O39" s="46"/>
      <c r="P39" s="31"/>
      <c r="Q39" s="31"/>
      <c r="R39" s="31"/>
      <c r="S39" s="31"/>
    </row>
    <row r="40" spans="1:19" ht="15">
      <c r="A40" s="55">
        <v>38</v>
      </c>
      <c r="B40" s="63" t="s">
        <v>123</v>
      </c>
      <c r="C40" s="63" t="s">
        <v>124</v>
      </c>
      <c r="D40" s="73">
        <v>5</v>
      </c>
      <c r="E40" s="74">
        <v>0</v>
      </c>
      <c r="F40" s="70">
        <v>1</v>
      </c>
      <c r="G40" s="67">
        <f t="shared" si="2"/>
        <v>1</v>
      </c>
      <c r="H40" s="70">
        <v>11.5</v>
      </c>
      <c r="I40" s="70"/>
      <c r="J40" s="70">
        <v>10</v>
      </c>
      <c r="K40" s="67">
        <f t="shared" si="0"/>
        <v>10</v>
      </c>
      <c r="L40" s="67">
        <f t="shared" si="1"/>
        <v>27.5</v>
      </c>
      <c r="M40" s="21"/>
      <c r="N40" s="45"/>
      <c r="O40" s="46"/>
      <c r="P40" s="31"/>
      <c r="Q40" s="31"/>
      <c r="R40" s="31"/>
      <c r="S40" s="31"/>
    </row>
    <row r="41" spans="1:19" ht="15">
      <c r="A41" s="55">
        <v>39</v>
      </c>
      <c r="B41" s="63" t="s">
        <v>125</v>
      </c>
      <c r="C41" s="63" t="s">
        <v>126</v>
      </c>
      <c r="D41" s="73">
        <v>5</v>
      </c>
      <c r="E41" s="74">
        <v>0</v>
      </c>
      <c r="F41" s="70">
        <v>0</v>
      </c>
      <c r="G41" s="67">
        <f t="shared" si="2"/>
        <v>0</v>
      </c>
      <c r="H41" s="70">
        <v>11</v>
      </c>
      <c r="I41" s="70"/>
      <c r="J41" s="70">
        <v>10.5</v>
      </c>
      <c r="K41" s="67">
        <f t="shared" si="0"/>
        <v>10.5</v>
      </c>
      <c r="L41" s="67">
        <f t="shared" si="1"/>
        <v>26.5</v>
      </c>
      <c r="M41" s="21"/>
      <c r="N41" s="45"/>
      <c r="O41" s="46"/>
      <c r="P41" s="31"/>
      <c r="Q41" s="31"/>
      <c r="R41" s="31"/>
      <c r="S41" s="31"/>
    </row>
    <row r="42" spans="1:19" ht="15">
      <c r="A42" s="55">
        <v>40</v>
      </c>
      <c r="B42" s="63" t="s">
        <v>127</v>
      </c>
      <c r="C42" s="63" t="s">
        <v>128</v>
      </c>
      <c r="D42" s="73">
        <v>5</v>
      </c>
      <c r="E42" s="74">
        <v>2.5</v>
      </c>
      <c r="F42" s="70">
        <v>1.5</v>
      </c>
      <c r="G42" s="67">
        <f t="shared" si="2"/>
        <v>2.5</v>
      </c>
      <c r="H42" s="70">
        <v>8</v>
      </c>
      <c r="I42" s="70">
        <v>0</v>
      </c>
      <c r="J42" s="70">
        <v>8</v>
      </c>
      <c r="K42" s="67">
        <f t="shared" si="0"/>
        <v>8</v>
      </c>
      <c r="L42" s="67">
        <f t="shared" si="1"/>
        <v>23.5</v>
      </c>
      <c r="M42" s="21"/>
      <c r="N42" s="45"/>
      <c r="O42" s="46"/>
      <c r="P42" s="31"/>
      <c r="Q42" s="31"/>
      <c r="R42" s="31"/>
      <c r="S42" s="31"/>
    </row>
    <row r="43" spans="1:19" ht="15">
      <c r="A43" s="55">
        <v>41</v>
      </c>
      <c r="B43" s="63" t="s">
        <v>129</v>
      </c>
      <c r="C43" s="63" t="s">
        <v>130</v>
      </c>
      <c r="D43" s="73">
        <v>5</v>
      </c>
      <c r="E43" s="74">
        <v>10.5</v>
      </c>
      <c r="F43" s="70"/>
      <c r="G43" s="67">
        <f t="shared" si="2"/>
        <v>10.5</v>
      </c>
      <c r="H43" s="70">
        <v>25</v>
      </c>
      <c r="I43" s="70"/>
      <c r="J43" s="70">
        <v>21.5</v>
      </c>
      <c r="K43" s="67">
        <f t="shared" si="0"/>
        <v>21.5</v>
      </c>
      <c r="L43" s="67">
        <f t="shared" si="1"/>
        <v>62</v>
      </c>
      <c r="M43" s="21"/>
      <c r="N43" s="45"/>
      <c r="O43" s="46"/>
      <c r="P43" s="31"/>
      <c r="Q43" s="31"/>
      <c r="R43" s="31"/>
      <c r="S43" s="31"/>
    </row>
    <row r="44" spans="1:19" ht="15">
      <c r="A44" s="55">
        <v>42</v>
      </c>
      <c r="B44" s="63" t="s">
        <v>131</v>
      </c>
      <c r="C44" s="63" t="s">
        <v>132</v>
      </c>
      <c r="D44" s="73">
        <v>5</v>
      </c>
      <c r="E44" s="74">
        <v>0</v>
      </c>
      <c r="F44" s="70"/>
      <c r="G44" s="67">
        <f t="shared" si="2"/>
        <v>0</v>
      </c>
      <c r="H44" s="70">
        <v>2</v>
      </c>
      <c r="I44" s="70"/>
      <c r="J44" s="70"/>
      <c r="K44" s="67">
        <f t="shared" si="0"/>
      </c>
      <c r="L44" s="67">
        <f t="shared" si="1"/>
        <v>7</v>
      </c>
      <c r="M44" s="21"/>
      <c r="N44" s="45"/>
      <c r="O44" s="46"/>
      <c r="P44" s="31"/>
      <c r="Q44" s="31"/>
      <c r="R44" s="31"/>
      <c r="S44" s="31"/>
    </row>
    <row r="45" spans="1:19" ht="15">
      <c r="A45" s="55">
        <v>43</v>
      </c>
      <c r="B45" s="63" t="s">
        <v>133</v>
      </c>
      <c r="C45" s="63" t="s">
        <v>134</v>
      </c>
      <c r="D45" s="73"/>
      <c r="E45" s="74"/>
      <c r="F45" s="70"/>
      <c r="G45" s="67">
        <f t="shared" si="2"/>
      </c>
      <c r="H45" s="70"/>
      <c r="I45" s="70"/>
      <c r="J45" s="70"/>
      <c r="K45" s="67">
        <f t="shared" si="0"/>
      </c>
      <c r="L45" s="67">
        <f t="shared" si="1"/>
      </c>
      <c r="M45" s="21"/>
      <c r="N45" s="45"/>
      <c r="O45" s="46"/>
      <c r="P45" s="31"/>
      <c r="Q45" s="31"/>
      <c r="R45" s="31"/>
      <c r="S45" s="31"/>
    </row>
    <row r="46" spans="1:19" ht="15">
      <c r="A46" s="55">
        <v>44</v>
      </c>
      <c r="B46" s="63" t="s">
        <v>135</v>
      </c>
      <c r="C46" s="63" t="s">
        <v>136</v>
      </c>
      <c r="D46" s="73">
        <v>5</v>
      </c>
      <c r="E46" s="74">
        <v>0</v>
      </c>
      <c r="F46" s="70"/>
      <c r="G46" s="67">
        <f t="shared" si="2"/>
        <v>0</v>
      </c>
      <c r="H46" s="70"/>
      <c r="I46" s="70"/>
      <c r="J46" s="70"/>
      <c r="K46" s="67">
        <f t="shared" si="0"/>
      </c>
      <c r="L46" s="67">
        <f t="shared" si="1"/>
        <v>5</v>
      </c>
      <c r="M46" s="21"/>
      <c r="N46" s="45"/>
      <c r="O46" s="46"/>
      <c r="P46" s="31"/>
      <c r="Q46" s="31"/>
      <c r="R46" s="31"/>
      <c r="S46" s="31"/>
    </row>
    <row r="47" spans="1:19" ht="15">
      <c r="A47" s="55">
        <v>45</v>
      </c>
      <c r="B47" s="63" t="s">
        <v>137</v>
      </c>
      <c r="C47" s="63" t="s">
        <v>138</v>
      </c>
      <c r="D47" s="73"/>
      <c r="E47" s="74"/>
      <c r="F47" s="70"/>
      <c r="G47" s="67">
        <f t="shared" si="2"/>
      </c>
      <c r="H47" s="70"/>
      <c r="I47" s="70"/>
      <c r="J47" s="70"/>
      <c r="K47" s="67">
        <f t="shared" si="0"/>
      </c>
      <c r="L47" s="67">
        <f t="shared" si="1"/>
      </c>
      <c r="M47" s="21"/>
      <c r="N47" s="45"/>
      <c r="O47" s="46"/>
      <c r="P47" s="31"/>
      <c r="Q47" s="31"/>
      <c r="R47" s="31"/>
      <c r="S47" s="31"/>
    </row>
    <row r="48" spans="1:19" ht="15">
      <c r="A48" s="55">
        <v>46</v>
      </c>
      <c r="B48" s="63" t="s">
        <v>139</v>
      </c>
      <c r="C48" s="63" t="s">
        <v>140</v>
      </c>
      <c r="D48" s="73">
        <v>5</v>
      </c>
      <c r="E48" s="74">
        <v>8.5</v>
      </c>
      <c r="F48" s="70"/>
      <c r="G48" s="67">
        <f t="shared" si="2"/>
        <v>8.5</v>
      </c>
      <c r="H48" s="70">
        <v>23</v>
      </c>
      <c r="I48" s="70"/>
      <c r="J48" s="70">
        <v>9.5</v>
      </c>
      <c r="K48" s="67">
        <f t="shared" si="0"/>
        <v>9.5</v>
      </c>
      <c r="L48" s="67">
        <f t="shared" si="1"/>
        <v>46</v>
      </c>
      <c r="M48" s="21"/>
      <c r="N48" s="45"/>
      <c r="O48" s="46"/>
      <c r="P48" s="31"/>
      <c r="Q48" s="31"/>
      <c r="R48" s="31"/>
      <c r="S48" s="31"/>
    </row>
    <row r="49" spans="1:19" ht="15">
      <c r="A49" s="55">
        <v>47</v>
      </c>
      <c r="B49" s="63" t="s">
        <v>141</v>
      </c>
      <c r="C49" s="63" t="s">
        <v>142</v>
      </c>
      <c r="D49" s="73">
        <v>5</v>
      </c>
      <c r="E49" s="74"/>
      <c r="F49" s="70"/>
      <c r="G49" s="67">
        <f t="shared" si="2"/>
      </c>
      <c r="H49" s="70">
        <v>9</v>
      </c>
      <c r="I49" s="70"/>
      <c r="J49" s="70"/>
      <c r="K49" s="67">
        <f t="shared" si="0"/>
      </c>
      <c r="L49" s="67">
        <f t="shared" si="1"/>
        <v>14</v>
      </c>
      <c r="M49" s="21"/>
      <c r="N49" s="45"/>
      <c r="O49" s="46"/>
      <c r="P49" s="31"/>
      <c r="Q49" s="31"/>
      <c r="R49" s="31"/>
      <c r="S49" s="31"/>
    </row>
    <row r="50" spans="1:19" ht="15">
      <c r="A50" s="55">
        <v>48</v>
      </c>
      <c r="B50" s="63" t="s">
        <v>143</v>
      </c>
      <c r="C50" s="63" t="s">
        <v>144</v>
      </c>
      <c r="D50" s="73"/>
      <c r="E50" s="74"/>
      <c r="F50" s="70"/>
      <c r="G50" s="67">
        <f t="shared" si="2"/>
      </c>
      <c r="H50" s="70">
        <v>11</v>
      </c>
      <c r="I50" s="70"/>
      <c r="J50" s="70"/>
      <c r="K50" s="67">
        <f t="shared" si="0"/>
      </c>
      <c r="L50" s="67">
        <f t="shared" si="1"/>
        <v>11</v>
      </c>
      <c r="M50" s="21"/>
      <c r="N50" s="45"/>
      <c r="O50" s="46"/>
      <c r="P50" s="31"/>
      <c r="Q50" s="31"/>
      <c r="R50" s="31"/>
      <c r="S50" s="31"/>
    </row>
    <row r="51" spans="1:19" ht="15">
      <c r="A51" s="55">
        <v>49</v>
      </c>
      <c r="B51" s="63" t="s">
        <v>145</v>
      </c>
      <c r="C51" s="63" t="s">
        <v>146</v>
      </c>
      <c r="D51" s="73"/>
      <c r="E51" s="74"/>
      <c r="F51" s="70"/>
      <c r="G51" s="67">
        <f t="shared" si="2"/>
      </c>
      <c r="H51" s="70"/>
      <c r="I51" s="70"/>
      <c r="J51" s="70"/>
      <c r="K51" s="67">
        <f t="shared" si="0"/>
      </c>
      <c r="L51" s="67">
        <f t="shared" si="1"/>
      </c>
      <c r="M51" s="21"/>
      <c r="N51" s="45"/>
      <c r="O51" s="46"/>
      <c r="P51" s="31"/>
      <c r="Q51" s="31"/>
      <c r="R51" s="31"/>
      <c r="S51" s="31"/>
    </row>
    <row r="52" spans="1:19" ht="15">
      <c r="A52" s="55">
        <v>50</v>
      </c>
      <c r="B52" s="63" t="s">
        <v>147</v>
      </c>
      <c r="C52" s="63" t="s">
        <v>148</v>
      </c>
      <c r="D52" s="73"/>
      <c r="E52" s="74"/>
      <c r="F52" s="70"/>
      <c r="G52" s="67">
        <f t="shared" si="2"/>
      </c>
      <c r="H52" s="70"/>
      <c r="I52" s="70"/>
      <c r="J52" s="70"/>
      <c r="K52" s="67">
        <f t="shared" si="0"/>
      </c>
      <c r="L52" s="67">
        <f t="shared" si="1"/>
      </c>
      <c r="M52" s="21"/>
      <c r="N52" s="45"/>
      <c r="O52" s="46"/>
      <c r="P52" s="31"/>
      <c r="Q52" s="31"/>
      <c r="R52" s="31"/>
      <c r="S52" s="31"/>
    </row>
    <row r="53" spans="1:19" ht="15">
      <c r="A53" s="55">
        <v>51</v>
      </c>
      <c r="B53" s="63" t="s">
        <v>149</v>
      </c>
      <c r="C53" s="63" t="s">
        <v>150</v>
      </c>
      <c r="D53" s="73"/>
      <c r="E53" s="74"/>
      <c r="F53" s="70"/>
      <c r="G53" s="67">
        <f t="shared" si="2"/>
      </c>
      <c r="H53" s="70"/>
      <c r="I53" s="70"/>
      <c r="J53" s="70"/>
      <c r="K53" s="67">
        <f t="shared" si="0"/>
      </c>
      <c r="L53" s="67">
        <f t="shared" si="1"/>
      </c>
      <c r="M53" s="21"/>
      <c r="N53" s="45"/>
      <c r="O53" s="46"/>
      <c r="P53" s="31"/>
      <c r="Q53" s="31"/>
      <c r="R53" s="31"/>
      <c r="S53" s="31"/>
    </row>
    <row r="54" spans="1:19" ht="15">
      <c r="A54" s="55">
        <v>52</v>
      </c>
      <c r="B54" s="63" t="s">
        <v>151</v>
      </c>
      <c r="C54" s="63" t="s">
        <v>152</v>
      </c>
      <c r="D54" s="73">
        <v>5</v>
      </c>
      <c r="E54" s="74"/>
      <c r="F54" s="70"/>
      <c r="G54" s="67">
        <f t="shared" si="2"/>
      </c>
      <c r="H54" s="70">
        <v>7.5</v>
      </c>
      <c r="I54" s="70">
        <v>0</v>
      </c>
      <c r="J54" s="70"/>
      <c r="K54" s="67">
        <f t="shared" si="0"/>
        <v>0</v>
      </c>
      <c r="L54" s="67">
        <f t="shared" si="1"/>
        <v>12.5</v>
      </c>
      <c r="M54" s="21"/>
      <c r="N54" s="45"/>
      <c r="O54" s="46"/>
      <c r="P54" s="31"/>
      <c r="Q54" s="31"/>
      <c r="R54" s="31"/>
      <c r="S54" s="31"/>
    </row>
    <row r="55" spans="1:19" ht="15">
      <c r="A55" s="55">
        <v>53</v>
      </c>
      <c r="B55" s="63" t="s">
        <v>153</v>
      </c>
      <c r="C55" s="63" t="s">
        <v>154</v>
      </c>
      <c r="D55" s="73"/>
      <c r="E55" s="74"/>
      <c r="F55" s="70"/>
      <c r="G55" s="67">
        <f t="shared" si="2"/>
      </c>
      <c r="H55" s="70"/>
      <c r="I55" s="85"/>
      <c r="J55" s="85"/>
      <c r="K55" s="67">
        <f t="shared" si="0"/>
      </c>
      <c r="L55" s="67">
        <f t="shared" si="1"/>
      </c>
      <c r="M55" s="21"/>
      <c r="N55" s="45"/>
      <c r="O55" s="46"/>
      <c r="P55" s="31"/>
      <c r="Q55" s="31"/>
      <c r="R55" s="31"/>
      <c r="S55" s="31"/>
    </row>
    <row r="56" spans="1:19" ht="15">
      <c r="A56" s="55">
        <v>54</v>
      </c>
      <c r="B56" s="63" t="s">
        <v>155</v>
      </c>
      <c r="C56" s="63" t="s">
        <v>156</v>
      </c>
      <c r="D56" s="73">
        <v>5</v>
      </c>
      <c r="E56" s="74">
        <v>0</v>
      </c>
      <c r="F56" s="70">
        <v>3</v>
      </c>
      <c r="G56" s="67">
        <f t="shared" si="2"/>
        <v>3</v>
      </c>
      <c r="H56" s="85">
        <v>13.5</v>
      </c>
      <c r="I56" s="70">
        <v>0</v>
      </c>
      <c r="J56" s="70"/>
      <c r="K56" s="67">
        <f t="shared" si="0"/>
        <v>0</v>
      </c>
      <c r="L56" s="67">
        <f t="shared" si="1"/>
        <v>21.5</v>
      </c>
      <c r="M56" s="21"/>
      <c r="N56" s="45"/>
      <c r="O56" s="46"/>
      <c r="P56" s="31"/>
      <c r="Q56" s="31"/>
      <c r="R56" s="31"/>
      <c r="S56" s="31"/>
    </row>
    <row r="57" spans="1:19" ht="15">
      <c r="A57" s="55">
        <v>55</v>
      </c>
      <c r="B57" s="63" t="s">
        <v>157</v>
      </c>
      <c r="C57" s="63" t="s">
        <v>158</v>
      </c>
      <c r="D57" s="73">
        <v>5</v>
      </c>
      <c r="E57" s="74"/>
      <c r="F57" s="70">
        <v>0.5</v>
      </c>
      <c r="G57" s="67">
        <f t="shared" si="2"/>
        <v>0.5</v>
      </c>
      <c r="H57" s="70">
        <v>16.5</v>
      </c>
      <c r="I57" s="70"/>
      <c r="J57" s="70"/>
      <c r="K57" s="67">
        <f t="shared" si="0"/>
      </c>
      <c r="L57" s="67">
        <f t="shared" si="1"/>
        <v>22</v>
      </c>
      <c r="M57" s="21"/>
      <c r="N57" s="45"/>
      <c r="O57" s="46"/>
      <c r="P57" s="31"/>
      <c r="Q57" s="31"/>
      <c r="R57" s="31"/>
      <c r="S57" s="31"/>
    </row>
    <row r="58" spans="1:19" ht="15">
      <c r="A58" s="55">
        <v>56</v>
      </c>
      <c r="B58" s="63" t="s">
        <v>159</v>
      </c>
      <c r="C58" s="63" t="s">
        <v>160</v>
      </c>
      <c r="D58" s="73">
        <v>5</v>
      </c>
      <c r="E58" s="74">
        <v>5.5</v>
      </c>
      <c r="F58" s="70">
        <v>9.5</v>
      </c>
      <c r="G58" s="67">
        <f t="shared" si="2"/>
        <v>9.5</v>
      </c>
      <c r="H58" s="70">
        <v>17</v>
      </c>
      <c r="I58" s="70">
        <v>15</v>
      </c>
      <c r="J58" s="70">
        <v>16</v>
      </c>
      <c r="K58" s="67">
        <f t="shared" si="0"/>
        <v>16</v>
      </c>
      <c r="L58" s="67">
        <f t="shared" si="1"/>
        <v>47.5</v>
      </c>
      <c r="M58" s="21"/>
      <c r="N58" s="45"/>
      <c r="O58" s="46"/>
      <c r="P58" s="31"/>
      <c r="Q58" s="31"/>
      <c r="R58" s="31"/>
      <c r="S58" s="31"/>
    </row>
    <row r="59" spans="1:19" ht="15">
      <c r="A59" s="55">
        <v>57</v>
      </c>
      <c r="B59" s="63" t="s">
        <v>161</v>
      </c>
      <c r="C59" s="63" t="s">
        <v>162</v>
      </c>
      <c r="D59" s="73">
        <v>5</v>
      </c>
      <c r="E59" s="74">
        <v>0</v>
      </c>
      <c r="F59" s="70"/>
      <c r="G59" s="67">
        <f t="shared" si="2"/>
        <v>0</v>
      </c>
      <c r="H59" s="70">
        <v>0</v>
      </c>
      <c r="I59" s="70"/>
      <c r="J59" s="70"/>
      <c r="K59" s="67">
        <f t="shared" si="0"/>
      </c>
      <c r="L59" s="67">
        <f t="shared" si="1"/>
        <v>5</v>
      </c>
      <c r="M59" s="21"/>
      <c r="N59" s="45"/>
      <c r="O59" s="46"/>
      <c r="P59" s="31"/>
      <c r="Q59" s="31"/>
      <c r="R59" s="31"/>
      <c r="S59" s="31"/>
    </row>
    <row r="60" spans="1:19" ht="15">
      <c r="A60" s="55">
        <v>58</v>
      </c>
      <c r="B60" s="63" t="s">
        <v>163</v>
      </c>
      <c r="C60" s="63" t="s">
        <v>164</v>
      </c>
      <c r="D60" s="73"/>
      <c r="E60" s="74"/>
      <c r="F60" s="70"/>
      <c r="G60" s="67">
        <f t="shared" si="2"/>
      </c>
      <c r="H60" s="70">
        <v>10.5</v>
      </c>
      <c r="I60" s="70"/>
      <c r="J60" s="70"/>
      <c r="K60" s="67">
        <f t="shared" si="0"/>
      </c>
      <c r="L60" s="67">
        <f t="shared" si="1"/>
        <v>10.5</v>
      </c>
      <c r="M60" s="21"/>
      <c r="N60" s="45"/>
      <c r="O60" s="46"/>
      <c r="P60" s="31"/>
      <c r="Q60" s="31"/>
      <c r="R60" s="31"/>
      <c r="S60" s="31"/>
    </row>
    <row r="61" spans="1:19" ht="15">
      <c r="A61" s="55">
        <v>59</v>
      </c>
      <c r="B61" s="63" t="s">
        <v>165</v>
      </c>
      <c r="C61" s="63" t="s">
        <v>166</v>
      </c>
      <c r="D61" s="73"/>
      <c r="E61" s="74">
        <v>2</v>
      </c>
      <c r="F61" s="70"/>
      <c r="G61" s="67">
        <f t="shared" si="2"/>
        <v>2</v>
      </c>
      <c r="H61" s="70"/>
      <c r="I61" s="70"/>
      <c r="J61" s="70"/>
      <c r="K61" s="67">
        <f t="shared" si="0"/>
      </c>
      <c r="L61" s="67">
        <f t="shared" si="1"/>
        <v>2</v>
      </c>
      <c r="M61" s="21"/>
      <c r="N61" s="45"/>
      <c r="O61" s="46"/>
      <c r="P61" s="31"/>
      <c r="Q61" s="31"/>
      <c r="R61" s="31"/>
      <c r="S61" s="31"/>
    </row>
    <row r="62" spans="1:19" ht="15">
      <c r="A62" s="55">
        <v>60</v>
      </c>
      <c r="B62" s="63" t="s">
        <v>167</v>
      </c>
      <c r="C62" s="63" t="s">
        <v>168</v>
      </c>
      <c r="D62" s="73">
        <v>5</v>
      </c>
      <c r="E62" s="74">
        <v>16.5</v>
      </c>
      <c r="F62" s="70"/>
      <c r="G62" s="67">
        <f t="shared" si="2"/>
        <v>16.5</v>
      </c>
      <c r="H62" s="70">
        <v>18.5</v>
      </c>
      <c r="I62" s="70"/>
      <c r="J62" s="70">
        <v>13.5</v>
      </c>
      <c r="K62" s="67">
        <f t="shared" si="0"/>
        <v>13.5</v>
      </c>
      <c r="L62" s="67">
        <f t="shared" si="1"/>
        <v>53.5</v>
      </c>
      <c r="M62" s="21"/>
      <c r="N62" s="45"/>
      <c r="O62" s="46"/>
      <c r="P62" s="31"/>
      <c r="Q62" s="31"/>
      <c r="R62" s="31"/>
      <c r="S62" s="31"/>
    </row>
    <row r="63" spans="1:19" ht="18.75" customHeight="1">
      <c r="A63" s="55">
        <v>61</v>
      </c>
      <c r="B63" s="63" t="s">
        <v>169</v>
      </c>
      <c r="C63" s="63" t="s">
        <v>170</v>
      </c>
      <c r="D63" s="79"/>
      <c r="E63" s="80"/>
      <c r="F63" s="86"/>
      <c r="G63" s="67">
        <f t="shared" si="2"/>
      </c>
      <c r="H63" s="70"/>
      <c r="I63" s="86"/>
      <c r="J63" s="86"/>
      <c r="K63" s="67">
        <f t="shared" si="0"/>
      </c>
      <c r="L63" s="67">
        <f t="shared" si="1"/>
      </c>
      <c r="M63" s="57"/>
      <c r="N63" s="58"/>
      <c r="O63" s="59"/>
      <c r="P63" s="32"/>
      <c r="Q63" s="32"/>
      <c r="R63" s="32"/>
      <c r="S63" s="32"/>
    </row>
    <row r="64" spans="1:19" ht="15">
      <c r="A64" s="55">
        <v>62</v>
      </c>
      <c r="B64" s="63" t="s">
        <v>171</v>
      </c>
      <c r="C64" s="63" t="s">
        <v>172</v>
      </c>
      <c r="D64" s="73"/>
      <c r="E64" s="74"/>
      <c r="F64" s="70"/>
      <c r="G64" s="67">
        <f t="shared" si="2"/>
      </c>
      <c r="H64" s="86"/>
      <c r="I64" s="70"/>
      <c r="J64" s="70"/>
      <c r="K64" s="67">
        <f t="shared" si="0"/>
      </c>
      <c r="L64" s="67">
        <f t="shared" si="1"/>
      </c>
      <c r="M64" s="20"/>
      <c r="N64" s="60"/>
      <c r="O64" s="61"/>
      <c r="P64" s="31"/>
      <c r="Q64" s="31"/>
      <c r="R64" s="31"/>
      <c r="S64" s="31"/>
    </row>
    <row r="65" spans="1:19" ht="15">
      <c r="A65" s="55">
        <v>63</v>
      </c>
      <c r="B65" s="63" t="s">
        <v>173</v>
      </c>
      <c r="C65" s="63" t="s">
        <v>174</v>
      </c>
      <c r="D65" s="73">
        <v>5</v>
      </c>
      <c r="E65" s="74">
        <v>3</v>
      </c>
      <c r="F65" s="70">
        <v>0</v>
      </c>
      <c r="G65" s="67">
        <f t="shared" si="2"/>
        <v>3</v>
      </c>
      <c r="H65" s="70">
        <v>13</v>
      </c>
      <c r="I65" s="70"/>
      <c r="J65" s="70">
        <v>3</v>
      </c>
      <c r="K65" s="67">
        <f t="shared" si="0"/>
        <v>3</v>
      </c>
      <c r="L65" s="67">
        <f t="shared" si="1"/>
        <v>24</v>
      </c>
      <c r="M65" s="20"/>
      <c r="N65" s="60"/>
      <c r="O65" s="61"/>
      <c r="P65" s="31"/>
      <c r="Q65" s="31"/>
      <c r="R65" s="31"/>
      <c r="S65" s="31"/>
    </row>
    <row r="66" spans="1:19" ht="15">
      <c r="A66" s="55">
        <v>64</v>
      </c>
      <c r="B66" s="63" t="s">
        <v>175</v>
      </c>
      <c r="C66" s="63" t="s">
        <v>176</v>
      </c>
      <c r="D66" s="73">
        <v>5</v>
      </c>
      <c r="E66" s="74">
        <v>0</v>
      </c>
      <c r="F66" s="70">
        <v>1.5</v>
      </c>
      <c r="G66" s="67">
        <f t="shared" si="2"/>
        <v>1.5</v>
      </c>
      <c r="H66" s="70">
        <v>12</v>
      </c>
      <c r="I66" s="70"/>
      <c r="J66" s="70"/>
      <c r="K66" s="67">
        <f t="shared" si="0"/>
      </c>
      <c r="L66" s="67">
        <f t="shared" si="1"/>
        <v>18.5</v>
      </c>
      <c r="M66" s="20"/>
      <c r="N66" s="60"/>
      <c r="O66" s="61"/>
      <c r="P66" s="31"/>
      <c r="Q66" s="31"/>
      <c r="R66" s="31"/>
      <c r="S66" s="31"/>
    </row>
    <row r="67" spans="1:19" ht="15">
      <c r="A67" s="55">
        <v>65</v>
      </c>
      <c r="B67" s="63" t="s">
        <v>177</v>
      </c>
      <c r="C67" s="63" t="s">
        <v>178</v>
      </c>
      <c r="D67" s="73"/>
      <c r="E67" s="74">
        <v>0</v>
      </c>
      <c r="F67" s="70">
        <v>0.5</v>
      </c>
      <c r="G67" s="67">
        <f t="shared" si="2"/>
        <v>0.5</v>
      </c>
      <c r="H67" s="70"/>
      <c r="I67" s="70">
        <v>0</v>
      </c>
      <c r="J67" s="70">
        <v>0</v>
      </c>
      <c r="K67" s="67">
        <f t="shared" si="0"/>
        <v>0</v>
      </c>
      <c r="L67" s="67">
        <f t="shared" si="1"/>
        <v>0.5</v>
      </c>
      <c r="M67" s="20"/>
      <c r="N67" s="60"/>
      <c r="O67" s="61"/>
      <c r="P67" s="31"/>
      <c r="Q67" s="31"/>
      <c r="R67" s="31"/>
      <c r="S67" s="31"/>
    </row>
    <row r="68" spans="1:19" ht="15">
      <c r="A68" s="55">
        <v>66</v>
      </c>
      <c r="B68" s="63" t="s">
        <v>179</v>
      </c>
      <c r="C68" s="63" t="s">
        <v>180</v>
      </c>
      <c r="D68" s="73"/>
      <c r="E68" s="74"/>
      <c r="F68" s="70"/>
      <c r="G68" s="67">
        <f aca="true" t="shared" si="3" ref="G68:G88">IF((AND(E68="",F68="")),"",MAX(E68,F68))</f>
      </c>
      <c r="H68" s="70"/>
      <c r="I68" s="70"/>
      <c r="J68" s="70"/>
      <c r="K68" s="67">
        <f aca="true" t="shared" si="4" ref="K68:K88">IF((AND(I68="",J68="")),"",MAX(I68,J68))</f>
      </c>
      <c r="L68" s="67">
        <f aca="true" t="shared" si="5" ref="L68:L89">IF((AND(D68="",G68="",H68="",K68="")),"",SUM(D68,G68,H68,K68))</f>
      </c>
      <c r="M68" s="20"/>
      <c r="N68" s="60"/>
      <c r="O68" s="61"/>
      <c r="P68" s="31"/>
      <c r="Q68" s="31"/>
      <c r="R68" s="31"/>
      <c r="S68" s="31"/>
    </row>
    <row r="69" spans="1:19" ht="15">
      <c r="A69" s="55">
        <v>67</v>
      </c>
      <c r="B69" s="63" t="s">
        <v>181</v>
      </c>
      <c r="C69" s="63" t="s">
        <v>182</v>
      </c>
      <c r="D69" s="73"/>
      <c r="E69" s="74"/>
      <c r="F69" s="70"/>
      <c r="G69" s="67">
        <f t="shared" si="3"/>
      </c>
      <c r="H69" s="70"/>
      <c r="I69" s="70"/>
      <c r="J69" s="70"/>
      <c r="K69" s="67">
        <f t="shared" si="4"/>
      </c>
      <c r="L69" s="67">
        <f t="shared" si="5"/>
      </c>
      <c r="M69" s="20"/>
      <c r="N69" s="60"/>
      <c r="O69" s="61"/>
      <c r="P69" s="31"/>
      <c r="Q69" s="31"/>
      <c r="R69" s="31"/>
      <c r="S69" s="31"/>
    </row>
    <row r="70" spans="1:19" ht="15">
      <c r="A70" s="55">
        <v>68</v>
      </c>
      <c r="B70" s="63" t="s">
        <v>183</v>
      </c>
      <c r="C70" s="63" t="s">
        <v>184</v>
      </c>
      <c r="D70" s="73"/>
      <c r="E70" s="74"/>
      <c r="F70" s="70"/>
      <c r="G70" s="67">
        <f t="shared" si="3"/>
      </c>
      <c r="H70" s="70"/>
      <c r="I70" s="70"/>
      <c r="J70" s="70"/>
      <c r="K70" s="67">
        <f t="shared" si="4"/>
      </c>
      <c r="L70" s="67">
        <f t="shared" si="5"/>
      </c>
      <c r="M70" s="20"/>
      <c r="N70" s="60"/>
      <c r="O70" s="61"/>
      <c r="P70" s="31"/>
      <c r="Q70" s="31"/>
      <c r="R70" s="31"/>
      <c r="S70" s="31"/>
    </row>
    <row r="71" spans="1:19" ht="15">
      <c r="A71" s="55">
        <v>69</v>
      </c>
      <c r="B71" s="63" t="s">
        <v>185</v>
      </c>
      <c r="C71" s="63" t="s">
        <v>186</v>
      </c>
      <c r="D71" s="73"/>
      <c r="E71" s="87"/>
      <c r="F71" s="70"/>
      <c r="G71" s="67">
        <f t="shared" si="3"/>
      </c>
      <c r="H71" s="70"/>
      <c r="I71" s="70"/>
      <c r="J71" s="70"/>
      <c r="K71" s="67">
        <f t="shared" si="4"/>
      </c>
      <c r="L71" s="67">
        <f t="shared" si="5"/>
      </c>
      <c r="M71" s="20"/>
      <c r="N71" s="60"/>
      <c r="O71" s="61"/>
      <c r="P71" s="31"/>
      <c r="Q71" s="31"/>
      <c r="R71" s="31"/>
      <c r="S71" s="31"/>
    </row>
    <row r="72" spans="1:19" ht="15">
      <c r="A72" s="55">
        <v>70</v>
      </c>
      <c r="B72" s="63" t="s">
        <v>187</v>
      </c>
      <c r="C72" s="63" t="s">
        <v>188</v>
      </c>
      <c r="D72" s="73"/>
      <c r="E72" s="87"/>
      <c r="F72" s="70">
        <v>0</v>
      </c>
      <c r="G72" s="67">
        <f t="shared" si="3"/>
        <v>0</v>
      </c>
      <c r="H72" s="70">
        <v>20.5</v>
      </c>
      <c r="I72" s="70"/>
      <c r="J72" s="70"/>
      <c r="K72" s="67">
        <f t="shared" si="4"/>
      </c>
      <c r="L72" s="67">
        <f t="shared" si="5"/>
        <v>20.5</v>
      </c>
      <c r="M72" s="20"/>
      <c r="N72" s="60"/>
      <c r="O72" s="61"/>
      <c r="P72" s="31"/>
      <c r="Q72" s="31"/>
      <c r="R72" s="31"/>
      <c r="S72" s="31"/>
    </row>
    <row r="73" spans="1:19" ht="15">
      <c r="A73" s="55">
        <v>71</v>
      </c>
      <c r="B73" s="63" t="s">
        <v>189</v>
      </c>
      <c r="C73" s="63" t="s">
        <v>190</v>
      </c>
      <c r="D73" s="73"/>
      <c r="E73" s="87"/>
      <c r="F73" s="70"/>
      <c r="G73" s="67">
        <f t="shared" si="3"/>
      </c>
      <c r="H73" s="70"/>
      <c r="I73" s="70"/>
      <c r="J73" s="70"/>
      <c r="K73" s="67">
        <f t="shared" si="4"/>
      </c>
      <c r="L73" s="67">
        <f t="shared" si="5"/>
      </c>
      <c r="M73" s="20"/>
      <c r="N73" s="60"/>
      <c r="O73" s="61"/>
      <c r="P73" s="31"/>
      <c r="Q73" s="31"/>
      <c r="R73" s="31"/>
      <c r="S73" s="31"/>
    </row>
    <row r="74" spans="1:19" ht="15">
      <c r="A74" s="55">
        <v>72</v>
      </c>
      <c r="B74" s="63" t="s">
        <v>191</v>
      </c>
      <c r="C74" s="63" t="s">
        <v>192</v>
      </c>
      <c r="D74" s="73"/>
      <c r="E74" s="74"/>
      <c r="F74" s="70"/>
      <c r="G74" s="67">
        <f t="shared" si="3"/>
      </c>
      <c r="H74" s="70"/>
      <c r="I74" s="70"/>
      <c r="J74" s="70"/>
      <c r="K74" s="67">
        <f t="shared" si="4"/>
      </c>
      <c r="L74" s="67">
        <f t="shared" si="5"/>
      </c>
      <c r="M74" s="20"/>
      <c r="N74" s="60"/>
      <c r="O74" s="61"/>
      <c r="P74" s="31"/>
      <c r="Q74" s="31"/>
      <c r="R74" s="31"/>
      <c r="S74" s="31"/>
    </row>
    <row r="75" spans="1:19" ht="15">
      <c r="A75" s="55">
        <v>73</v>
      </c>
      <c r="B75" s="63" t="s">
        <v>193</v>
      </c>
      <c r="C75" s="63" t="s">
        <v>194</v>
      </c>
      <c r="D75" s="73">
        <v>5</v>
      </c>
      <c r="E75" s="74"/>
      <c r="F75" s="70"/>
      <c r="G75" s="67">
        <f t="shared" si="3"/>
      </c>
      <c r="H75" s="70">
        <v>20</v>
      </c>
      <c r="I75" s="70"/>
      <c r="J75" s="70"/>
      <c r="K75" s="67">
        <f t="shared" si="4"/>
      </c>
      <c r="L75" s="67">
        <f t="shared" si="5"/>
        <v>25</v>
      </c>
      <c r="M75" s="20"/>
      <c r="N75" s="60"/>
      <c r="O75" s="61"/>
      <c r="P75" s="31"/>
      <c r="Q75" s="31"/>
      <c r="R75" s="31"/>
      <c r="S75" s="31"/>
    </row>
    <row r="76" spans="1:19" ht="15">
      <c r="A76" s="55">
        <v>74</v>
      </c>
      <c r="B76" s="63" t="s">
        <v>195</v>
      </c>
      <c r="C76" s="63" t="s">
        <v>196</v>
      </c>
      <c r="D76" s="73"/>
      <c r="E76" s="74"/>
      <c r="F76" s="70"/>
      <c r="G76" s="67">
        <f t="shared" si="3"/>
      </c>
      <c r="H76" s="70"/>
      <c r="I76" s="70"/>
      <c r="J76" s="70"/>
      <c r="K76" s="67">
        <f t="shared" si="4"/>
      </c>
      <c r="L76" s="67">
        <f t="shared" si="5"/>
      </c>
      <c r="M76" s="20"/>
      <c r="N76" s="60"/>
      <c r="O76" s="61"/>
      <c r="P76" s="31"/>
      <c r="Q76" s="31"/>
      <c r="R76" s="31"/>
      <c r="S76" s="31"/>
    </row>
    <row r="77" spans="1:19" ht="15">
      <c r="A77" s="55">
        <v>75</v>
      </c>
      <c r="B77" s="63" t="s">
        <v>197</v>
      </c>
      <c r="C77" s="63" t="s">
        <v>198</v>
      </c>
      <c r="D77" s="73"/>
      <c r="E77" s="74"/>
      <c r="F77" s="70"/>
      <c r="G77" s="67">
        <f t="shared" si="3"/>
      </c>
      <c r="H77" s="70"/>
      <c r="I77" s="70"/>
      <c r="J77" s="70"/>
      <c r="K77" s="67">
        <f t="shared" si="4"/>
      </c>
      <c r="L77" s="67">
        <f t="shared" si="5"/>
      </c>
      <c r="M77" s="20"/>
      <c r="N77" s="60"/>
      <c r="O77" s="61"/>
      <c r="P77" s="31"/>
      <c r="Q77" s="31"/>
      <c r="R77" s="31"/>
      <c r="S77" s="31"/>
    </row>
    <row r="78" spans="1:19" ht="15">
      <c r="A78" s="55">
        <v>76</v>
      </c>
      <c r="B78" s="63" t="s">
        <v>199</v>
      </c>
      <c r="C78" s="63" t="s">
        <v>200</v>
      </c>
      <c r="D78" s="73">
        <v>5</v>
      </c>
      <c r="E78" s="74"/>
      <c r="F78" s="70">
        <v>7.5</v>
      </c>
      <c r="G78" s="67">
        <f t="shared" si="3"/>
        <v>7.5</v>
      </c>
      <c r="H78" s="70">
        <v>17</v>
      </c>
      <c r="I78" s="70">
        <v>3</v>
      </c>
      <c r="J78" s="70">
        <v>16</v>
      </c>
      <c r="K78" s="67">
        <f t="shared" si="4"/>
        <v>16</v>
      </c>
      <c r="L78" s="67">
        <f t="shared" si="5"/>
        <v>45.5</v>
      </c>
      <c r="M78" s="20"/>
      <c r="N78" s="60"/>
      <c r="O78" s="61"/>
      <c r="P78" s="31"/>
      <c r="Q78" s="31"/>
      <c r="R78" s="31"/>
      <c r="S78" s="31"/>
    </row>
    <row r="79" spans="1:19" ht="15">
      <c r="A79" s="55">
        <v>77</v>
      </c>
      <c r="B79" s="63" t="s">
        <v>201</v>
      </c>
      <c r="C79" s="63" t="s">
        <v>202</v>
      </c>
      <c r="D79" s="73"/>
      <c r="E79" s="87"/>
      <c r="F79" s="70"/>
      <c r="G79" s="67">
        <f t="shared" si="3"/>
      </c>
      <c r="H79" s="70"/>
      <c r="I79" s="70"/>
      <c r="J79" s="70"/>
      <c r="K79" s="67">
        <f t="shared" si="4"/>
      </c>
      <c r="L79" s="67">
        <f t="shared" si="5"/>
      </c>
      <c r="M79" s="20"/>
      <c r="N79" s="60"/>
      <c r="O79" s="61"/>
      <c r="P79" s="31"/>
      <c r="Q79" s="31"/>
      <c r="R79" s="31"/>
      <c r="S79" s="31"/>
    </row>
    <row r="80" spans="1:19" ht="15">
      <c r="A80" s="55">
        <v>78</v>
      </c>
      <c r="B80" s="63" t="s">
        <v>203</v>
      </c>
      <c r="C80" s="63" t="s">
        <v>204</v>
      </c>
      <c r="D80" s="73">
        <v>5</v>
      </c>
      <c r="E80" s="87"/>
      <c r="F80" s="70">
        <v>0.5</v>
      </c>
      <c r="G80" s="67">
        <f t="shared" si="3"/>
        <v>0.5</v>
      </c>
      <c r="H80" s="70">
        <v>17.5</v>
      </c>
      <c r="I80" s="70"/>
      <c r="J80" s="70"/>
      <c r="K80" s="67">
        <f t="shared" si="4"/>
      </c>
      <c r="L80" s="67">
        <f t="shared" si="5"/>
        <v>23</v>
      </c>
      <c r="M80" s="20"/>
      <c r="N80" s="60"/>
      <c r="O80" s="61"/>
      <c r="P80" s="31"/>
      <c r="Q80" s="31"/>
      <c r="R80" s="31"/>
      <c r="S80" s="31"/>
    </row>
    <row r="81" spans="1:19" ht="15">
      <c r="A81" s="55">
        <v>79</v>
      </c>
      <c r="B81" s="63" t="s">
        <v>205</v>
      </c>
      <c r="C81" s="63" t="s">
        <v>206</v>
      </c>
      <c r="D81" s="73">
        <v>5</v>
      </c>
      <c r="E81" s="87">
        <v>0</v>
      </c>
      <c r="F81" s="70"/>
      <c r="G81" s="67">
        <f t="shared" si="3"/>
        <v>0</v>
      </c>
      <c r="H81" s="70">
        <v>15</v>
      </c>
      <c r="I81" s="70"/>
      <c r="J81" s="70"/>
      <c r="K81" s="67">
        <f t="shared" si="4"/>
      </c>
      <c r="L81" s="67">
        <f t="shared" si="5"/>
        <v>20</v>
      </c>
      <c r="M81" s="20"/>
      <c r="N81" s="60"/>
      <c r="O81" s="61"/>
      <c r="P81" s="31"/>
      <c r="Q81" s="31"/>
      <c r="R81" s="31"/>
      <c r="S81" s="31"/>
    </row>
    <row r="82" spans="1:19" ht="15">
      <c r="A82" s="55">
        <v>80</v>
      </c>
      <c r="B82" s="63" t="s">
        <v>207</v>
      </c>
      <c r="C82" s="63" t="s">
        <v>208</v>
      </c>
      <c r="D82" s="73">
        <v>5</v>
      </c>
      <c r="E82" s="87"/>
      <c r="F82" s="70">
        <v>3</v>
      </c>
      <c r="G82" s="67">
        <f t="shared" si="3"/>
        <v>3</v>
      </c>
      <c r="H82" s="70">
        <v>16.5</v>
      </c>
      <c r="I82" s="70"/>
      <c r="J82" s="70"/>
      <c r="K82" s="67">
        <f t="shared" si="4"/>
      </c>
      <c r="L82" s="67">
        <f t="shared" si="5"/>
        <v>24.5</v>
      </c>
      <c r="M82" s="20"/>
      <c r="N82" s="60"/>
      <c r="O82" s="61"/>
      <c r="P82" s="31"/>
      <c r="Q82" s="31"/>
      <c r="R82" s="31"/>
      <c r="S82" s="31"/>
    </row>
    <row r="83" spans="1:19" ht="15">
      <c r="A83" s="55">
        <v>81</v>
      </c>
      <c r="B83" s="63" t="s">
        <v>209</v>
      </c>
      <c r="C83" s="63" t="s">
        <v>210</v>
      </c>
      <c r="D83" s="73"/>
      <c r="E83" s="87"/>
      <c r="F83" s="70"/>
      <c r="G83" s="67">
        <f t="shared" si="3"/>
      </c>
      <c r="H83" s="70">
        <v>20</v>
      </c>
      <c r="I83" s="70"/>
      <c r="J83" s="70"/>
      <c r="K83" s="67">
        <f t="shared" si="4"/>
      </c>
      <c r="L83" s="67">
        <f t="shared" si="5"/>
        <v>20</v>
      </c>
      <c r="M83" s="20"/>
      <c r="N83" s="60"/>
      <c r="O83" s="61"/>
      <c r="P83" s="31"/>
      <c r="Q83" s="31"/>
      <c r="R83" s="31"/>
      <c r="S83" s="31"/>
    </row>
    <row r="84" spans="1:19" ht="15">
      <c r="A84" s="55">
        <v>82</v>
      </c>
      <c r="B84" s="63" t="s">
        <v>211</v>
      </c>
      <c r="C84" s="63" t="s">
        <v>212</v>
      </c>
      <c r="D84" s="73"/>
      <c r="E84" s="87"/>
      <c r="F84" s="70"/>
      <c r="G84" s="67">
        <f t="shared" si="3"/>
      </c>
      <c r="H84" s="70"/>
      <c r="I84" s="70"/>
      <c r="J84" s="70"/>
      <c r="K84" s="67">
        <f t="shared" si="4"/>
      </c>
      <c r="L84" s="67">
        <f t="shared" si="5"/>
      </c>
      <c r="M84" s="20"/>
      <c r="N84" s="60"/>
      <c r="O84" s="61"/>
      <c r="P84" s="31"/>
      <c r="Q84" s="31"/>
      <c r="R84" s="31"/>
      <c r="S84" s="31"/>
    </row>
    <row r="85" spans="1:19" ht="15">
      <c r="A85" s="55">
        <v>83</v>
      </c>
      <c r="B85" s="63" t="s">
        <v>213</v>
      </c>
      <c r="C85" s="63" t="s">
        <v>214</v>
      </c>
      <c r="D85" s="73">
        <v>5</v>
      </c>
      <c r="E85" s="74"/>
      <c r="F85" s="70"/>
      <c r="G85" s="67">
        <f t="shared" si="3"/>
      </c>
      <c r="H85" s="70">
        <v>17</v>
      </c>
      <c r="I85" s="70"/>
      <c r="J85" s="70">
        <v>11</v>
      </c>
      <c r="K85" s="67">
        <f t="shared" si="4"/>
        <v>11</v>
      </c>
      <c r="L85" s="67">
        <f t="shared" si="5"/>
        <v>33</v>
      </c>
      <c r="M85" s="20"/>
      <c r="N85" s="60"/>
      <c r="O85" s="61"/>
      <c r="P85" s="31"/>
      <c r="Q85" s="31"/>
      <c r="R85" s="31"/>
      <c r="S85" s="31"/>
    </row>
    <row r="86" spans="1:19" ht="15">
      <c r="A86" s="55">
        <v>84</v>
      </c>
      <c r="B86" s="63" t="s">
        <v>215</v>
      </c>
      <c r="C86" s="63" t="s">
        <v>216</v>
      </c>
      <c r="D86" s="73"/>
      <c r="E86" s="74"/>
      <c r="F86" s="70">
        <v>0</v>
      </c>
      <c r="G86" s="67">
        <f t="shared" si="3"/>
        <v>0</v>
      </c>
      <c r="H86" s="70"/>
      <c r="I86" s="70"/>
      <c r="J86" s="70"/>
      <c r="K86" s="67">
        <f t="shared" si="4"/>
      </c>
      <c r="L86" s="67">
        <f t="shared" si="5"/>
        <v>0</v>
      </c>
      <c r="M86" s="20"/>
      <c r="N86" s="60"/>
      <c r="O86" s="61"/>
      <c r="P86" s="31"/>
      <c r="Q86" s="31"/>
      <c r="R86" s="31"/>
      <c r="S86" s="31"/>
    </row>
    <row r="87" spans="1:19" ht="15">
      <c r="A87" s="55">
        <v>85</v>
      </c>
      <c r="B87" s="63" t="s">
        <v>217</v>
      </c>
      <c r="C87" s="63" t="s">
        <v>218</v>
      </c>
      <c r="D87" s="73"/>
      <c r="E87" s="74"/>
      <c r="F87" s="70"/>
      <c r="G87" s="67">
        <f t="shared" si="3"/>
      </c>
      <c r="H87" s="70"/>
      <c r="I87" s="70"/>
      <c r="J87" s="70"/>
      <c r="K87" s="67">
        <f t="shared" si="4"/>
      </c>
      <c r="L87" s="67">
        <f t="shared" si="5"/>
      </c>
      <c r="M87" s="20"/>
      <c r="N87" s="60"/>
      <c r="O87" s="61"/>
      <c r="P87" s="31"/>
      <c r="Q87" s="31"/>
      <c r="R87" s="31"/>
      <c r="S87" s="31"/>
    </row>
    <row r="88" spans="1:19" ht="15">
      <c r="A88" s="55">
        <v>86</v>
      </c>
      <c r="B88" s="63" t="s">
        <v>219</v>
      </c>
      <c r="C88" s="63" t="s">
        <v>220</v>
      </c>
      <c r="D88" s="73">
        <v>5</v>
      </c>
      <c r="E88" s="74"/>
      <c r="F88" s="70"/>
      <c r="G88" s="67">
        <f t="shared" si="3"/>
      </c>
      <c r="H88" s="70"/>
      <c r="I88" s="70"/>
      <c r="J88" s="70"/>
      <c r="K88" s="67">
        <f t="shared" si="4"/>
      </c>
      <c r="L88" s="67">
        <f t="shared" si="5"/>
        <v>5</v>
      </c>
      <c r="M88" s="20"/>
      <c r="N88" s="60"/>
      <c r="O88" s="61"/>
      <c r="P88" s="31"/>
      <c r="Q88" s="31"/>
      <c r="R88" s="31"/>
      <c r="S88" s="31"/>
    </row>
    <row r="89" spans="1:19" ht="15">
      <c r="A89" s="55">
        <v>87</v>
      </c>
      <c r="B89" s="56"/>
      <c r="C89" s="56"/>
      <c r="D89" s="88"/>
      <c r="E89" s="87"/>
      <c r="F89" s="70"/>
      <c r="G89" s="70"/>
      <c r="H89" s="70"/>
      <c r="I89" s="70"/>
      <c r="J89" s="70"/>
      <c r="K89" s="67"/>
      <c r="L89" s="67">
        <f t="shared" si="5"/>
      </c>
      <c r="M89" s="20"/>
      <c r="N89" s="60"/>
      <c r="O89" s="61"/>
      <c r="P89" s="31"/>
      <c r="Q89" s="31"/>
      <c r="R89" s="31"/>
      <c r="S89" s="31"/>
    </row>
    <row r="90" spans="1:19" ht="15" customHeight="1">
      <c r="A90" s="55">
        <v>88</v>
      </c>
      <c r="B90" s="56"/>
      <c r="C90" s="56"/>
      <c r="D90" s="64"/>
      <c r="E90" s="54"/>
      <c r="F90" s="31"/>
      <c r="G90" s="31"/>
      <c r="H90" s="31"/>
      <c r="I90" s="31"/>
      <c r="J90" s="31"/>
      <c r="K90" s="31"/>
      <c r="L90" s="31"/>
      <c r="M90" s="20"/>
      <c r="N90" s="60"/>
      <c r="O90" s="61"/>
      <c r="P90" s="31"/>
      <c r="Q90" s="31"/>
      <c r="R90" s="31"/>
      <c r="S90" s="31"/>
    </row>
    <row r="91" spans="1:19" ht="15" customHeight="1">
      <c r="A91" s="55">
        <v>89</v>
      </c>
      <c r="B91" s="56"/>
      <c r="C91" s="56"/>
      <c r="D91" s="64"/>
      <c r="E91" s="54"/>
      <c r="F91" s="31"/>
      <c r="G91" s="31"/>
      <c r="H91" s="31"/>
      <c r="I91" s="31"/>
      <c r="J91" s="31"/>
      <c r="K91" s="31"/>
      <c r="L91" s="31"/>
      <c r="M91" s="20"/>
      <c r="N91" s="60"/>
      <c r="O91" s="61"/>
      <c r="P91" s="31"/>
      <c r="Q91" s="31"/>
      <c r="R91" s="31"/>
      <c r="S91" s="31"/>
    </row>
    <row r="92" spans="1:19" ht="16.5" customHeight="1">
      <c r="A92" s="55"/>
      <c r="B92" s="56"/>
      <c r="C92" s="56"/>
      <c r="D92" s="64"/>
      <c r="E92" s="54"/>
      <c r="F92" s="31"/>
      <c r="G92" s="31"/>
      <c r="H92" s="31"/>
      <c r="I92" s="31"/>
      <c r="J92" s="31"/>
      <c r="K92" s="31"/>
      <c r="L92" s="31"/>
      <c r="M92" s="20"/>
      <c r="N92" s="60"/>
      <c r="O92" s="61"/>
      <c r="P92" s="31"/>
      <c r="Q92" s="31"/>
      <c r="R92" s="31"/>
      <c r="S92" s="31"/>
    </row>
    <row r="93" spans="1:19" ht="14.25" customHeight="1">
      <c r="A93" s="55"/>
      <c r="B93" s="56"/>
      <c r="C93" s="56"/>
      <c r="D93" s="56"/>
      <c r="E93" s="31"/>
      <c r="F93" s="31"/>
      <c r="G93" s="31"/>
      <c r="H93" s="31"/>
      <c r="I93" s="31"/>
      <c r="J93" s="31"/>
      <c r="K93" s="31"/>
      <c r="L93" s="31"/>
      <c r="M93" s="20"/>
      <c r="N93" s="60"/>
      <c r="O93" s="61"/>
      <c r="P93" s="31"/>
      <c r="Q93" s="31"/>
      <c r="R93" s="31"/>
      <c r="S93" s="31"/>
    </row>
    <row r="94" spans="1:19" ht="15.75" customHeight="1">
      <c r="A94" s="55"/>
      <c r="B94" s="56"/>
      <c r="C94" s="56"/>
      <c r="D94" s="56"/>
      <c r="E94" s="31"/>
      <c r="F94" s="31"/>
      <c r="G94" s="31"/>
      <c r="H94" s="31"/>
      <c r="I94" s="31"/>
      <c r="J94" s="31"/>
      <c r="K94" s="31"/>
      <c r="L94" s="31"/>
      <c r="M94" s="20"/>
      <c r="N94" s="60"/>
      <c r="O94" s="61"/>
      <c r="P94" s="31"/>
      <c r="Q94" s="31"/>
      <c r="R94" s="31"/>
      <c r="S94" s="31"/>
    </row>
    <row r="95" spans="1:19" ht="15.75" customHeight="1">
      <c r="A95" s="55"/>
      <c r="B95" s="56"/>
      <c r="C95" s="56"/>
      <c r="D95" s="56"/>
      <c r="E95" s="22"/>
      <c r="F95" s="31"/>
      <c r="G95" s="31"/>
      <c r="H95" s="31"/>
      <c r="I95" s="31"/>
      <c r="J95" s="31"/>
      <c r="K95" s="31"/>
      <c r="L95" s="31"/>
      <c r="M95" s="20"/>
      <c r="N95" s="60"/>
      <c r="O95" s="61"/>
      <c r="P95" s="31"/>
      <c r="Q95" s="31"/>
      <c r="R95" s="31"/>
      <c r="S95" s="31"/>
    </row>
    <row r="96" spans="1:19" ht="15.75" customHeight="1">
      <c r="A96" s="55"/>
      <c r="B96" s="56"/>
      <c r="C96" s="56"/>
      <c r="D96" s="56"/>
      <c r="E96" s="22"/>
      <c r="F96" s="31"/>
      <c r="G96" s="31"/>
      <c r="H96" s="31"/>
      <c r="I96" s="31"/>
      <c r="J96" s="31"/>
      <c r="K96" s="31"/>
      <c r="L96" s="31"/>
      <c r="M96" s="20"/>
      <c r="N96" s="60"/>
      <c r="O96" s="61"/>
      <c r="P96" s="31"/>
      <c r="Q96" s="31"/>
      <c r="R96" s="31"/>
      <c r="S96" s="31"/>
    </row>
    <row r="97" spans="1:19" ht="15.75" customHeight="1">
      <c r="A97" s="55"/>
      <c r="B97" s="56"/>
      <c r="C97" s="56"/>
      <c r="D97" s="56"/>
      <c r="E97" s="22"/>
      <c r="F97" s="31"/>
      <c r="G97" s="31"/>
      <c r="H97" s="31"/>
      <c r="I97" s="31"/>
      <c r="J97" s="31"/>
      <c r="K97" s="31"/>
      <c r="L97" s="31"/>
      <c r="M97" s="20"/>
      <c r="N97" s="60"/>
      <c r="O97" s="61"/>
      <c r="P97" s="31"/>
      <c r="Q97" s="31"/>
      <c r="R97" s="31"/>
      <c r="S97" s="31"/>
    </row>
    <row r="98" spans="1:19" ht="15.75" customHeight="1">
      <c r="A98" s="55"/>
      <c r="B98" s="56"/>
      <c r="C98" s="56"/>
      <c r="D98" s="56"/>
      <c r="E98" s="22"/>
      <c r="F98" s="31"/>
      <c r="G98" s="31"/>
      <c r="H98" s="31"/>
      <c r="I98" s="31"/>
      <c r="J98" s="31"/>
      <c r="K98" s="31"/>
      <c r="L98" s="31"/>
      <c r="M98" s="20"/>
      <c r="N98" s="60"/>
      <c r="O98" s="61"/>
      <c r="P98" s="31"/>
      <c r="Q98" s="31"/>
      <c r="R98" s="31"/>
      <c r="S98" s="31"/>
    </row>
    <row r="99" spans="1:19" ht="15.75" customHeight="1">
      <c r="A99" s="55"/>
      <c r="B99" s="56"/>
      <c r="C99" s="56"/>
      <c r="D99" s="56"/>
      <c r="E99" s="22"/>
      <c r="F99" s="31"/>
      <c r="G99" s="22"/>
      <c r="H99" s="31"/>
      <c r="I99" s="31"/>
      <c r="J99" s="31"/>
      <c r="K99" s="31"/>
      <c r="L99" s="31"/>
      <c r="M99" s="20"/>
      <c r="N99" s="60"/>
      <c r="O99" s="61"/>
      <c r="P99" s="31"/>
      <c r="Q99" s="31"/>
      <c r="R99" s="31"/>
      <c r="S99" s="31"/>
    </row>
    <row r="100" spans="1:19" ht="15.75" customHeight="1">
      <c r="A100" s="55"/>
      <c r="B100" s="56"/>
      <c r="C100" s="56"/>
      <c r="D100" s="56"/>
      <c r="E100" s="22"/>
      <c r="F100" s="31"/>
      <c r="G100" s="22"/>
      <c r="H100" s="31"/>
      <c r="I100" s="31"/>
      <c r="J100" s="31"/>
      <c r="K100" s="31"/>
      <c r="L100" s="31"/>
      <c r="M100" s="20"/>
      <c r="N100" s="60"/>
      <c r="O100" s="61"/>
      <c r="P100" s="31"/>
      <c r="Q100" s="31"/>
      <c r="R100" s="31"/>
      <c r="S100" s="31"/>
    </row>
    <row r="101" spans="1:19" ht="15">
      <c r="A101" s="55"/>
      <c r="B101" s="56"/>
      <c r="C101" s="56"/>
      <c r="D101" s="56"/>
      <c r="E101" s="19"/>
      <c r="F101" s="19"/>
      <c r="G101" s="19"/>
      <c r="H101" s="31"/>
      <c r="I101" s="19"/>
      <c r="J101" s="19"/>
      <c r="K101" s="19"/>
      <c r="L101" s="19"/>
      <c r="M101" s="19"/>
      <c r="N101" s="19"/>
      <c r="O101" s="19"/>
      <c r="P101" s="31"/>
      <c r="Q101" s="31"/>
      <c r="R101" s="31"/>
      <c r="S101" s="31"/>
    </row>
    <row r="102" spans="1:19" ht="15">
      <c r="A102" s="55"/>
      <c r="B102" s="56"/>
      <c r="C102" s="56"/>
      <c r="D102" s="56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55"/>
      <c r="B103" s="56"/>
      <c r="C103" s="56"/>
      <c r="D103" s="56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55"/>
      <c r="B104" s="56"/>
      <c r="C104" s="56"/>
      <c r="D104" s="56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55"/>
      <c r="B105" s="56"/>
      <c r="C105" s="56"/>
      <c r="D105" s="56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55"/>
      <c r="B106" s="56"/>
      <c r="C106" s="56"/>
      <c r="D106" s="56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55"/>
      <c r="B107" s="56"/>
      <c r="C107" s="56"/>
      <c r="D107" s="56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55"/>
      <c r="B108" s="56"/>
      <c r="C108" s="56"/>
      <c r="D108" s="56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55"/>
      <c r="B109" s="56"/>
      <c r="C109" s="56"/>
      <c r="D109" s="56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55"/>
      <c r="B110" s="56"/>
      <c r="C110" s="56"/>
      <c r="D110" s="56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55"/>
      <c r="B111" s="56"/>
      <c r="C111" s="56"/>
      <c r="D111" s="56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55"/>
      <c r="B112" s="56"/>
      <c r="C112" s="56"/>
      <c r="D112" s="56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>
      <c r="A113" s="55"/>
      <c r="B113" s="56"/>
      <c r="C113" s="56"/>
      <c r="D113" s="56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">
      <c r="A114" s="55"/>
      <c r="B114" s="56"/>
      <c r="C114" s="56"/>
      <c r="D114" s="56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">
      <c r="A115" s="55"/>
      <c r="B115" s="56"/>
      <c r="C115" s="56"/>
      <c r="D115" s="56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>
      <c r="A116" s="55"/>
      <c r="B116" s="56"/>
      <c r="C116" s="56"/>
      <c r="D116" s="56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55"/>
      <c r="B117" s="56"/>
      <c r="C117" s="56"/>
      <c r="D117" s="56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55"/>
      <c r="B118" s="56"/>
      <c r="C118" s="56"/>
      <c r="D118" s="56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55"/>
      <c r="B119" s="56"/>
      <c r="C119" s="56"/>
      <c r="D119" s="56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">
      <c r="A120" s="55"/>
      <c r="B120" s="56"/>
      <c r="C120" s="56"/>
      <c r="D120" s="56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>
      <c r="A121" s="55"/>
      <c r="B121" s="56"/>
      <c r="C121" s="56"/>
      <c r="D121" s="65"/>
      <c r="E121" s="62"/>
      <c r="F121" s="62"/>
      <c r="G121" s="62"/>
      <c r="H121" s="19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</row>
    <row r="122" spans="1:19" ht="15">
      <c r="A122" s="55"/>
      <c r="B122" s="56"/>
      <c r="C122" s="56"/>
      <c r="D122" s="56"/>
      <c r="E122" s="19"/>
      <c r="F122" s="19"/>
      <c r="G122" s="19"/>
      <c r="H122" s="62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55"/>
      <c r="B123" s="56"/>
      <c r="C123" s="56"/>
      <c r="D123" s="56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>
      <c r="A124" s="55"/>
      <c r="B124" s="56"/>
      <c r="C124" s="56"/>
      <c r="D124" s="56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>
      <c r="A125" s="55"/>
      <c r="B125" s="56"/>
      <c r="C125" s="56"/>
      <c r="D125" s="56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>
      <c r="A126" s="55"/>
      <c r="B126" s="56"/>
      <c r="C126" s="56"/>
      <c r="D126" s="56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>
      <c r="A127" s="55"/>
      <c r="B127" s="56"/>
      <c r="C127" s="56"/>
      <c r="D127" s="56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55"/>
      <c r="B128" s="56"/>
      <c r="C128" s="56"/>
      <c r="D128" s="56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>
      <c r="A129" s="55"/>
      <c r="B129" s="56"/>
      <c r="C129" s="56"/>
      <c r="D129" s="56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55"/>
      <c r="B130" s="56"/>
      <c r="C130" s="56"/>
      <c r="D130" s="56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">
      <c r="A131" s="55"/>
      <c r="B131" s="56"/>
      <c r="C131" s="56"/>
      <c r="D131" s="56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">
      <c r="A132" s="55"/>
      <c r="B132" s="56"/>
      <c r="C132" s="56"/>
      <c r="D132" s="56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">
      <c r="A133" s="55"/>
      <c r="B133" s="56"/>
      <c r="C133" s="56"/>
      <c r="D133" s="56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55"/>
      <c r="B134" s="56"/>
      <c r="C134" s="56"/>
      <c r="D134" s="56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55"/>
      <c r="B135" s="56"/>
      <c r="C135" s="56"/>
      <c r="D135" s="56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">
      <c r="A136" s="55"/>
      <c r="B136" s="56"/>
      <c r="C136" s="56"/>
      <c r="D136" s="56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55"/>
      <c r="B137" s="56"/>
      <c r="C137" s="56"/>
      <c r="D137" s="56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>
      <c r="A138" s="55"/>
      <c r="B138" s="56"/>
      <c r="C138" s="56"/>
      <c r="D138" s="56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">
      <c r="A139" s="55"/>
      <c r="B139" s="56"/>
      <c r="C139" s="56"/>
      <c r="D139" s="56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">
      <c r="A140" s="55"/>
      <c r="B140" s="56"/>
      <c r="C140" s="56"/>
      <c r="D140" s="56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>
      <c r="A141" s="55"/>
      <c r="B141" s="56"/>
      <c r="C141" s="56"/>
      <c r="D141" s="56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55"/>
      <c r="B142" s="56"/>
      <c r="C142" s="56"/>
      <c r="D142" s="56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55"/>
      <c r="B143" s="56"/>
      <c r="C143" s="56"/>
      <c r="D143" s="56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55"/>
      <c r="B144" s="56"/>
      <c r="C144" s="56"/>
      <c r="D144" s="56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55"/>
      <c r="B145" s="56"/>
      <c r="C145" s="56"/>
      <c r="D145" s="56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>
      <c r="A146" s="55"/>
      <c r="B146" s="56"/>
      <c r="C146" s="56"/>
      <c r="D146" s="56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55"/>
      <c r="B147" s="56"/>
      <c r="C147" s="56"/>
      <c r="D147" s="5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>
      <c r="A148" s="55"/>
      <c r="B148" s="56"/>
      <c r="C148" s="56"/>
      <c r="D148" s="56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">
      <c r="A149" s="55"/>
      <c r="B149" s="56"/>
      <c r="C149" s="56"/>
      <c r="D149" s="56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">
      <c r="A150" s="55"/>
      <c r="B150" s="56"/>
      <c r="C150" s="56"/>
      <c r="D150" s="56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>
      <c r="A151" s="55"/>
      <c r="B151" s="56"/>
      <c r="C151" s="56"/>
      <c r="D151" s="56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55"/>
      <c r="B152" s="56"/>
      <c r="C152" s="56"/>
      <c r="D152" s="56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55"/>
      <c r="B153" s="56"/>
      <c r="C153" s="56"/>
      <c r="D153" s="56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>
      <c r="A154" s="55"/>
      <c r="B154" s="56"/>
      <c r="C154" s="56"/>
      <c r="D154" s="56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>
      <c r="A155" s="55"/>
      <c r="B155" s="56"/>
      <c r="C155" s="56"/>
      <c r="D155" s="56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">
      <c r="A156" s="55"/>
      <c r="B156" s="56"/>
      <c r="C156" s="56"/>
      <c r="D156" s="56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55"/>
      <c r="B157" s="56"/>
      <c r="C157" s="56"/>
      <c r="D157" s="56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>
      <c r="A158" s="55"/>
      <c r="B158" s="56"/>
      <c r="C158" s="56"/>
      <c r="D158" s="56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>
      <c r="A159" s="55"/>
      <c r="B159" s="56"/>
      <c r="C159" s="56"/>
      <c r="D159" s="5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>
      <c r="A160" s="55"/>
      <c r="B160" s="56"/>
      <c r="C160" s="56"/>
      <c r="D160" s="5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55"/>
      <c r="B161" s="56"/>
      <c r="C161" s="56"/>
      <c r="D161" s="56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>
      <c r="A162" s="55"/>
      <c r="B162" s="56"/>
      <c r="C162" s="56"/>
      <c r="D162" s="56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55"/>
      <c r="B163" s="56"/>
      <c r="C163" s="56"/>
      <c r="D163" s="5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55"/>
      <c r="B164" s="56"/>
      <c r="C164" s="56"/>
      <c r="D164" s="5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55"/>
      <c r="B165" s="56"/>
      <c r="C165" s="56"/>
      <c r="D165" s="5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>
      <c r="A166" s="55"/>
      <c r="B166" s="56"/>
      <c r="C166" s="56"/>
      <c r="D166" s="5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>
      <c r="A167" s="55"/>
      <c r="B167" s="56"/>
      <c r="C167" s="56"/>
      <c r="D167" s="5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>
      <c r="A168" s="55"/>
      <c r="B168" s="56"/>
      <c r="C168" s="56"/>
      <c r="D168" s="5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>
      <c r="A169" s="55"/>
      <c r="B169" s="56"/>
      <c r="C169" s="56"/>
      <c r="D169" s="5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55"/>
      <c r="B170" s="56"/>
      <c r="C170" s="56"/>
      <c r="D170" s="5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>
      <c r="A171" s="55"/>
      <c r="B171" s="56"/>
      <c r="C171" s="56"/>
      <c r="D171" s="5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>
      <c r="A172" s="55"/>
      <c r="B172" s="56"/>
      <c r="C172" s="56"/>
      <c r="D172" s="5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>
      <c r="A173" s="55"/>
      <c r="B173" s="56"/>
      <c r="C173" s="56"/>
      <c r="D173" s="5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>
      <c r="A174" s="55"/>
      <c r="B174" s="56"/>
      <c r="C174" s="56"/>
      <c r="D174" s="5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>
      <c r="A175" s="55"/>
      <c r="B175" s="56"/>
      <c r="C175" s="56"/>
      <c r="D175" s="5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">
      <c r="A176" s="55"/>
      <c r="B176" s="56"/>
      <c r="C176" s="56"/>
      <c r="D176" s="5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>
      <c r="A177" s="55"/>
      <c r="B177" s="56"/>
      <c r="C177" s="56"/>
      <c r="D177" s="5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>
      <c r="A178" s="55"/>
      <c r="B178" s="56"/>
      <c r="C178" s="56"/>
      <c r="D178" s="5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>
      <c r="A179" s="55"/>
      <c r="B179" s="56"/>
      <c r="C179" s="56"/>
      <c r="D179" s="5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>
      <c r="A180" s="55"/>
      <c r="B180" s="56"/>
      <c r="C180" s="56"/>
      <c r="D180" s="5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">
      <c r="A181" s="55"/>
      <c r="B181" s="56"/>
      <c r="C181" s="56"/>
      <c r="D181" s="5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">
      <c r="A182" s="55"/>
      <c r="B182" s="56"/>
      <c r="C182" s="56"/>
      <c r="D182" s="5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">
      <c r="A183" s="55"/>
      <c r="B183" s="56"/>
      <c r="C183" s="56"/>
      <c r="D183" s="5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5">
      <c r="A184" s="55"/>
      <c r="B184" s="56"/>
      <c r="C184" s="56"/>
      <c r="D184" s="5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">
      <c r="A185" s="55"/>
      <c r="B185" s="56"/>
      <c r="C185" s="56"/>
      <c r="D185" s="5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5">
      <c r="A186" s="55"/>
      <c r="B186" s="56"/>
      <c r="C186" s="56"/>
      <c r="D186" s="5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">
      <c r="A187" s="55"/>
      <c r="B187" s="56"/>
      <c r="C187" s="56"/>
      <c r="D187" s="5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>
      <c r="A188" s="55"/>
      <c r="B188" s="56"/>
      <c r="C188" s="56"/>
      <c r="D188" s="5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">
      <c r="A189" s="55"/>
      <c r="B189" s="56"/>
      <c r="C189" s="56"/>
      <c r="D189" s="5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">
      <c r="A190" s="55"/>
      <c r="B190" s="56"/>
      <c r="C190" s="56"/>
      <c r="D190" s="5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">
      <c r="A191" s="55"/>
      <c r="B191" s="56"/>
      <c r="C191" s="56"/>
      <c r="D191" s="5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5">
      <c r="A192" s="55"/>
      <c r="B192" s="56"/>
      <c r="C192" s="56"/>
      <c r="D192" s="5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">
      <c r="A193" s="55"/>
      <c r="B193" s="56"/>
      <c r="C193" s="56"/>
      <c r="D193" s="5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>
      <c r="A194" s="55"/>
      <c r="B194" s="56"/>
      <c r="C194" s="56"/>
      <c r="D194" s="5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">
      <c r="A195" s="55"/>
      <c r="B195" s="56"/>
      <c r="C195" s="56"/>
      <c r="D195" s="5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">
      <c r="A196" s="55"/>
      <c r="B196" s="56"/>
      <c r="C196" s="56"/>
      <c r="D196" s="5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">
      <c r="A197" s="55"/>
      <c r="B197" s="56"/>
      <c r="C197" s="56"/>
      <c r="D197" s="5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5">
      <c r="A198" s="55"/>
      <c r="B198" s="56"/>
      <c r="C198" s="56"/>
      <c r="D198" s="5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>
      <c r="A199" s="55"/>
      <c r="B199" s="56"/>
      <c r="C199" s="56"/>
      <c r="D199" s="5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">
      <c r="A200" s="55"/>
      <c r="B200" s="56"/>
      <c r="C200" s="56"/>
      <c r="D200" s="5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>
      <c r="A201" s="55"/>
      <c r="B201" s="56"/>
      <c r="C201" s="56"/>
      <c r="D201" s="5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">
      <c r="A202" s="55"/>
      <c r="B202" s="56"/>
      <c r="C202" s="56"/>
      <c r="D202" s="5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5">
      <c r="A203" s="55"/>
      <c r="B203" s="56"/>
      <c r="C203" s="56"/>
      <c r="D203" s="5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5">
      <c r="A204" s="55"/>
      <c r="B204" s="56"/>
      <c r="C204" s="56"/>
      <c r="D204" s="5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">
      <c r="A205" s="55"/>
      <c r="B205" s="56"/>
      <c r="C205" s="56"/>
      <c r="D205" s="5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>
      <c r="A206" s="55"/>
      <c r="B206" s="56"/>
      <c r="C206" s="56"/>
      <c r="D206" s="5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8" ht="15">
      <c r="B207" s="53"/>
      <c r="C207" s="53"/>
      <c r="D207" s="53"/>
      <c r="H207" s="19"/>
    </row>
    <row r="208" spans="2:4" ht="15">
      <c r="B208" s="53"/>
      <c r="C208" s="53"/>
      <c r="D208" s="53"/>
    </row>
    <row r="209" spans="2:4" ht="15">
      <c r="B209" s="53"/>
      <c r="C209" s="53"/>
      <c r="D209" s="5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 t="s">
        <v>35</v>
      </c>
      <c r="T1" s="100"/>
      <c r="U1" s="101"/>
    </row>
    <row r="2" spans="1:21" ht="19.5" customHeight="1">
      <c r="A2" s="102" t="s">
        <v>225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 t="s">
        <v>41</v>
      </c>
      <c r="P2" s="103"/>
      <c r="Q2" s="103"/>
      <c r="R2" s="103"/>
      <c r="S2" s="103"/>
      <c r="T2" s="103"/>
      <c r="U2" s="103"/>
    </row>
    <row r="3" spans="1:21" ht="24.75" customHeight="1">
      <c r="A3" s="109" t="s">
        <v>224</v>
      </c>
      <c r="B3" s="110"/>
      <c r="C3" s="110"/>
      <c r="D3" s="111" t="s">
        <v>38</v>
      </c>
      <c r="E3" s="111"/>
      <c r="F3" s="111"/>
      <c r="G3" s="111"/>
      <c r="H3" s="104" t="s">
        <v>226</v>
      </c>
      <c r="I3" s="105"/>
      <c r="J3" s="105"/>
      <c r="K3" s="105"/>
      <c r="L3" s="105"/>
      <c r="M3" s="105"/>
      <c r="N3" s="105"/>
      <c r="O3" s="105"/>
      <c r="P3" s="105"/>
      <c r="Q3" s="106" t="s">
        <v>40</v>
      </c>
      <c r="R3" s="107"/>
      <c r="S3" s="107"/>
      <c r="T3" s="107"/>
      <c r="U3" s="108"/>
    </row>
    <row r="4" spans="4:8" ht="6.75" customHeight="1">
      <c r="D4" s="3"/>
      <c r="E4" s="3"/>
      <c r="F4" s="3"/>
      <c r="G4" s="3"/>
      <c r="H4" s="3"/>
    </row>
    <row r="5" spans="1:21" ht="21" customHeight="1">
      <c r="A5" s="92" t="s">
        <v>9</v>
      </c>
      <c r="B5" s="94" t="s">
        <v>10</v>
      </c>
      <c r="C5" s="95" t="s">
        <v>11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7" t="s">
        <v>12</v>
      </c>
      <c r="U5" s="90" t="s">
        <v>13</v>
      </c>
    </row>
    <row r="6" spans="1:21" ht="21" customHeight="1" thickBot="1" thickTop="1">
      <c r="A6" s="92"/>
      <c r="B6" s="94"/>
      <c r="C6" s="4"/>
      <c r="D6" s="91" t="s">
        <v>14</v>
      </c>
      <c r="E6" s="91"/>
      <c r="F6" s="91"/>
      <c r="G6" s="91"/>
      <c r="H6" s="91"/>
      <c r="I6" s="91" t="s">
        <v>15</v>
      </c>
      <c r="J6" s="91"/>
      <c r="K6" s="91"/>
      <c r="L6" s="91" t="s">
        <v>16</v>
      </c>
      <c r="M6" s="91"/>
      <c r="N6" s="91"/>
      <c r="O6" s="96" t="s">
        <v>17</v>
      </c>
      <c r="P6" s="91"/>
      <c r="Q6" s="91"/>
      <c r="R6" s="91" t="s">
        <v>18</v>
      </c>
      <c r="S6" s="91"/>
      <c r="T6" s="97"/>
      <c r="U6" s="90"/>
    </row>
    <row r="7" spans="1:21" ht="21" customHeight="1" thickBot="1" thickTop="1">
      <c r="A7" s="93"/>
      <c r="B7" s="94"/>
      <c r="C7" s="5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20</v>
      </c>
      <c r="J7" s="6" t="s">
        <v>21</v>
      </c>
      <c r="K7" s="6" t="s">
        <v>22</v>
      </c>
      <c r="L7" s="6" t="s">
        <v>20</v>
      </c>
      <c r="M7" s="6" t="s">
        <v>21</v>
      </c>
      <c r="N7" s="28" t="s">
        <v>22</v>
      </c>
      <c r="O7" s="30" t="s">
        <v>20</v>
      </c>
      <c r="P7" s="29" t="s">
        <v>21</v>
      </c>
      <c r="Q7" s="6" t="s">
        <v>22</v>
      </c>
      <c r="R7" s="6" t="s">
        <v>25</v>
      </c>
      <c r="S7" s="6" t="s">
        <v>26</v>
      </c>
      <c r="T7" s="97"/>
      <c r="U7" s="90"/>
    </row>
    <row r="8" spans="1:21" ht="15" customHeight="1" thickTop="1">
      <c r="A8" s="23" t="str">
        <f>'M1D'!B3</f>
        <v>1/2019</v>
      </c>
      <c r="B8" s="17" t="str">
        <f>'M1D'!C3</f>
        <v>Ena Ražnatović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27"/>
      <c r="O8" s="19"/>
      <c r="P8" s="15"/>
      <c r="Q8" s="14"/>
      <c r="R8" s="15"/>
      <c r="S8" s="15"/>
      <c r="T8" s="15"/>
      <c r="U8" s="15"/>
    </row>
    <row r="9" spans="1:21" ht="15" customHeight="1">
      <c r="A9" s="23" t="str">
        <f>'M1D'!B4</f>
        <v>2/2019</v>
      </c>
      <c r="B9" s="17" t="str">
        <f>'M1D'!C4</f>
        <v>Nikola Poleksić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27"/>
      <c r="O9" s="19"/>
      <c r="P9" s="15"/>
      <c r="Q9" s="14"/>
      <c r="R9" s="15"/>
      <c r="S9" s="15"/>
      <c r="T9" s="15"/>
      <c r="U9" s="15"/>
    </row>
    <row r="10" spans="1:21" ht="15" customHeight="1">
      <c r="A10" s="23" t="str">
        <f>'M1D'!B5</f>
        <v>3/2019</v>
      </c>
      <c r="B10" s="17" t="str">
        <f>'M1D'!C5</f>
        <v>Kosta Radonjić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27"/>
      <c r="O10" s="19"/>
      <c r="P10" s="15"/>
      <c r="Q10" s="14"/>
      <c r="R10" s="15"/>
      <c r="S10" s="15"/>
      <c r="T10" s="15"/>
      <c r="U10" s="15"/>
    </row>
    <row r="11" spans="1:21" ht="15" customHeight="1">
      <c r="A11" s="23" t="str">
        <f>'M1D'!B6</f>
        <v>4/2019</v>
      </c>
      <c r="B11" s="17" t="str">
        <f>'M1D'!C6</f>
        <v>Tadija Radonjić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27"/>
      <c r="O11" s="19"/>
      <c r="P11" s="15"/>
      <c r="Q11" s="14"/>
      <c r="R11" s="15"/>
      <c r="S11" s="15"/>
      <c r="T11" s="15"/>
      <c r="U11" s="15"/>
    </row>
    <row r="12" spans="1:21" ht="15" customHeight="1">
      <c r="A12" s="23" t="str">
        <f>'M1D'!B7</f>
        <v>5/2019</v>
      </c>
      <c r="B12" s="17" t="str">
        <f>'M1D'!C7</f>
        <v>Katarina Jokić</v>
      </c>
      <c r="C12" s="7"/>
      <c r="D12" s="8"/>
      <c r="E12" s="8"/>
      <c r="F12" s="8"/>
      <c r="G12" s="8"/>
      <c r="H12" s="8"/>
      <c r="I12" s="15"/>
      <c r="J12" s="9"/>
      <c r="K12" s="9"/>
      <c r="L12" s="9"/>
      <c r="M12" s="9"/>
      <c r="N12" s="27"/>
      <c r="O12" s="19"/>
      <c r="P12" s="15"/>
      <c r="Q12" s="14"/>
      <c r="R12" s="15"/>
      <c r="S12" s="15"/>
      <c r="T12" s="15"/>
      <c r="U12" s="15"/>
    </row>
    <row r="13" spans="1:21" ht="15" customHeight="1">
      <c r="A13" s="23" t="str">
        <f>'M1D'!B8</f>
        <v>6/2019</v>
      </c>
      <c r="B13" s="17" t="str">
        <f>'M1D'!C8</f>
        <v>Nikola Tomić</v>
      </c>
      <c r="C13" s="7"/>
      <c r="D13" s="8"/>
      <c r="E13" s="8"/>
      <c r="F13" s="8"/>
      <c r="G13" s="8"/>
      <c r="H13" s="8"/>
      <c r="I13" s="15"/>
      <c r="J13" s="9"/>
      <c r="K13" s="9"/>
      <c r="L13" s="9"/>
      <c r="M13" s="9"/>
      <c r="N13" s="27"/>
      <c r="O13" s="19"/>
      <c r="P13" s="15"/>
      <c r="Q13" s="14"/>
      <c r="R13" s="15"/>
      <c r="S13" s="15"/>
      <c r="T13" s="15"/>
      <c r="U13" s="15"/>
    </row>
    <row r="14" spans="1:21" ht="15" customHeight="1">
      <c r="A14" s="23" t="str">
        <f>'M1D'!B9</f>
        <v>7/2019</v>
      </c>
      <c r="B14" s="17" t="str">
        <f>'M1D'!C9</f>
        <v>Luka Maraš</v>
      </c>
      <c r="C14" s="7"/>
      <c r="D14" s="8"/>
      <c r="E14" s="8"/>
      <c r="F14" s="8"/>
      <c r="G14" s="8"/>
      <c r="H14" s="8"/>
      <c r="I14" s="15"/>
      <c r="J14" s="9"/>
      <c r="K14" s="9"/>
      <c r="L14" s="9"/>
      <c r="M14" s="9"/>
      <c r="N14" s="27"/>
      <c r="O14" s="19"/>
      <c r="P14" s="15"/>
      <c r="Q14" s="14"/>
      <c r="R14" s="15"/>
      <c r="S14" s="15"/>
      <c r="T14" s="15"/>
      <c r="U14" s="15"/>
    </row>
    <row r="15" spans="1:21" ht="15" customHeight="1">
      <c r="A15" s="23" t="str">
        <f>'M1D'!B10</f>
        <v>8/2019</v>
      </c>
      <c r="B15" s="17" t="str">
        <f>'M1D'!C10</f>
        <v>Katarina Stanojević</v>
      </c>
      <c r="C15" s="7"/>
      <c r="D15" s="8"/>
      <c r="E15" s="8"/>
      <c r="F15" s="8"/>
      <c r="G15" s="8"/>
      <c r="H15" s="8"/>
      <c r="I15" s="15"/>
      <c r="J15" s="9"/>
      <c r="K15" s="9"/>
      <c r="L15" s="9"/>
      <c r="M15" s="9"/>
      <c r="N15" s="27"/>
      <c r="O15" s="19"/>
      <c r="P15" s="15"/>
      <c r="Q15" s="14"/>
      <c r="R15" s="15"/>
      <c r="S15" s="15"/>
      <c r="T15" s="15"/>
      <c r="U15" s="15"/>
    </row>
    <row r="16" spans="1:21" ht="15" customHeight="1">
      <c r="A16" s="23" t="str">
        <f>'M1D'!B11</f>
        <v>9/2019</v>
      </c>
      <c r="B16" s="17" t="str">
        <f>'M1D'!C11</f>
        <v>Nina Vukčević</v>
      </c>
      <c r="C16" s="7"/>
      <c r="D16" s="8"/>
      <c r="E16" s="8"/>
      <c r="F16" s="8"/>
      <c r="G16" s="8"/>
      <c r="H16" s="8"/>
      <c r="I16" s="15"/>
      <c r="J16" s="9"/>
      <c r="K16" s="9"/>
      <c r="L16" s="9"/>
      <c r="M16" s="9"/>
      <c r="N16" s="27"/>
      <c r="O16" s="19"/>
      <c r="P16" s="15"/>
      <c r="Q16" s="14"/>
      <c r="R16" s="15"/>
      <c r="S16" s="15"/>
      <c r="T16" s="15"/>
      <c r="U16" s="15"/>
    </row>
    <row r="17" spans="1:21" ht="15" customHeight="1">
      <c r="A17" s="23" t="str">
        <f>'M1D'!B12</f>
        <v>10/2019</v>
      </c>
      <c r="B17" s="17" t="str">
        <f>'M1D'!C12</f>
        <v>Filip Radonjić</v>
      </c>
      <c r="C17" s="7"/>
      <c r="D17" s="8"/>
      <c r="E17" s="8"/>
      <c r="F17" s="8"/>
      <c r="G17" s="8"/>
      <c r="H17" s="8"/>
      <c r="I17" s="15"/>
      <c r="J17" s="9"/>
      <c r="K17" s="9"/>
      <c r="L17" s="9"/>
      <c r="M17" s="9"/>
      <c r="N17" s="27"/>
      <c r="O17" s="19"/>
      <c r="P17" s="15"/>
      <c r="Q17" s="14"/>
      <c r="R17" s="15"/>
      <c r="S17" s="15"/>
      <c r="T17" s="15"/>
      <c r="U17" s="15"/>
    </row>
    <row r="18" spans="1:21" ht="15" customHeight="1">
      <c r="A18" s="23" t="str">
        <f>'M1D'!B13</f>
        <v>11/2019</v>
      </c>
      <c r="B18" s="17" t="str">
        <f>'M1D'!C13</f>
        <v>Denina Ajanović</v>
      </c>
      <c r="C18" s="7"/>
      <c r="D18" s="8"/>
      <c r="E18" s="8"/>
      <c r="F18" s="8"/>
      <c r="G18" s="8"/>
      <c r="H18" s="8"/>
      <c r="I18" s="15"/>
      <c r="J18" s="9"/>
      <c r="K18" s="9"/>
      <c r="L18" s="9"/>
      <c r="M18" s="9"/>
      <c r="N18" s="27"/>
      <c r="O18" s="19"/>
      <c r="P18" s="15"/>
      <c r="Q18" s="14"/>
      <c r="R18" s="15"/>
      <c r="S18" s="15"/>
      <c r="T18" s="15"/>
      <c r="U18" s="15"/>
    </row>
    <row r="19" spans="1:21" ht="15" customHeight="1">
      <c r="A19" s="23" t="str">
        <f>'M1D'!B14</f>
        <v>12/2019</v>
      </c>
      <c r="B19" s="17" t="str">
        <f>'M1D'!C14</f>
        <v>Koča Đuranović</v>
      </c>
      <c r="C19" s="7"/>
      <c r="D19" s="8"/>
      <c r="E19" s="8"/>
      <c r="F19" s="8"/>
      <c r="G19" s="8"/>
      <c r="H19" s="8"/>
      <c r="I19" s="15"/>
      <c r="J19" s="9"/>
      <c r="K19" s="9"/>
      <c r="L19" s="9"/>
      <c r="M19" s="9"/>
      <c r="N19" s="27"/>
      <c r="O19" s="19"/>
      <c r="P19" s="15"/>
      <c r="Q19" s="14"/>
      <c r="R19" s="15"/>
      <c r="S19" s="15"/>
      <c r="T19" s="15"/>
      <c r="U19" s="15"/>
    </row>
    <row r="20" spans="1:21" ht="15" customHeight="1">
      <c r="A20" s="23" t="str">
        <f>'M1D'!B15</f>
        <v>13/2019</v>
      </c>
      <c r="B20" s="17" t="str">
        <f>'M1D'!C15</f>
        <v>Katarina Lalić</v>
      </c>
      <c r="C20" s="7"/>
      <c r="D20" s="8"/>
      <c r="E20" s="8"/>
      <c r="F20" s="8"/>
      <c r="G20" s="8"/>
      <c r="H20" s="8"/>
      <c r="I20" s="15"/>
      <c r="J20" s="9"/>
      <c r="K20" s="9"/>
      <c r="L20" s="9"/>
      <c r="M20" s="9"/>
      <c r="N20" s="27"/>
      <c r="O20" s="19"/>
      <c r="P20" s="15"/>
      <c r="Q20" s="14"/>
      <c r="R20" s="15"/>
      <c r="S20" s="15"/>
      <c r="T20" s="15"/>
      <c r="U20" s="15"/>
    </row>
    <row r="21" spans="1:21" ht="15" customHeight="1">
      <c r="A21" s="23" t="str">
        <f>'M1D'!B16</f>
        <v>14/2019</v>
      </c>
      <c r="B21" s="17" t="str">
        <f>'M1D'!C16</f>
        <v>Jovana Tomović</v>
      </c>
      <c r="C21" s="7"/>
      <c r="D21" s="8"/>
      <c r="E21" s="8"/>
      <c r="F21" s="8"/>
      <c r="G21" s="8"/>
      <c r="H21" s="8"/>
      <c r="I21" s="15"/>
      <c r="J21" s="9"/>
      <c r="K21" s="9"/>
      <c r="L21" s="9"/>
      <c r="M21" s="9"/>
      <c r="N21" s="27"/>
      <c r="O21" s="19"/>
      <c r="P21" s="15"/>
      <c r="Q21" s="14"/>
      <c r="R21" s="15"/>
      <c r="S21" s="15"/>
      <c r="T21" s="15"/>
      <c r="U21" s="15"/>
    </row>
    <row r="22" spans="1:21" ht="15" customHeight="1">
      <c r="A22" s="23" t="str">
        <f>'M1D'!B17</f>
        <v>15/2019</v>
      </c>
      <c r="B22" s="17" t="str">
        <f>'M1D'!C17</f>
        <v>Isidora Čolović</v>
      </c>
      <c r="C22" s="7"/>
      <c r="D22" s="8"/>
      <c r="E22" s="8"/>
      <c r="F22" s="8"/>
      <c r="G22" s="8"/>
      <c r="H22" s="8"/>
      <c r="I22" s="15"/>
      <c r="J22" s="9"/>
      <c r="K22" s="9"/>
      <c r="L22" s="9"/>
      <c r="M22" s="9"/>
      <c r="N22" s="27"/>
      <c r="O22" s="19"/>
      <c r="P22" s="15"/>
      <c r="Q22" s="14"/>
      <c r="R22" s="15"/>
      <c r="S22" s="15"/>
      <c r="T22" s="15"/>
      <c r="U22" s="15"/>
    </row>
    <row r="23" spans="1:22" ht="15" customHeight="1">
      <c r="A23" s="23" t="str">
        <f>'M1D'!B18</f>
        <v>16/2019</v>
      </c>
      <c r="B23" s="17" t="str">
        <f>'M1D'!C18</f>
        <v>Blažo Obradović</v>
      </c>
      <c r="C23" s="7"/>
      <c r="D23" s="8"/>
      <c r="E23" s="33"/>
      <c r="F23" s="33"/>
      <c r="G23" s="33"/>
      <c r="H23" s="33"/>
      <c r="I23" s="15"/>
      <c r="J23" s="34"/>
      <c r="K23" s="34"/>
      <c r="L23" s="34"/>
      <c r="M23" s="34"/>
      <c r="N23" s="34"/>
      <c r="O23" s="19"/>
      <c r="P23" s="15"/>
      <c r="Q23" s="36"/>
      <c r="R23" s="15"/>
      <c r="S23" s="15"/>
      <c r="T23" s="15"/>
      <c r="U23" s="15"/>
      <c r="V23" s="37"/>
    </row>
    <row r="24" spans="1:22" ht="15" customHeight="1">
      <c r="A24" s="23" t="str">
        <f>'M1D'!B19</f>
        <v>17/2019</v>
      </c>
      <c r="B24" s="17" t="str">
        <f>'M1D'!C19</f>
        <v>Zoran Rutović</v>
      </c>
      <c r="C24" s="7"/>
      <c r="D24" s="8"/>
      <c r="E24" s="33"/>
      <c r="F24" s="33"/>
      <c r="G24" s="33"/>
      <c r="H24" s="33"/>
      <c r="I24" s="15"/>
      <c r="J24" s="34"/>
      <c r="K24" s="34"/>
      <c r="L24" s="34"/>
      <c r="M24" s="34"/>
      <c r="N24" s="34"/>
      <c r="O24" s="19"/>
      <c r="P24" s="15"/>
      <c r="Q24" s="36"/>
      <c r="R24" s="15"/>
      <c r="S24" s="15"/>
      <c r="T24" s="15"/>
      <c r="U24" s="15">
        <f>IF('M1D'!O19="","",'M1D'!O19)</f>
      </c>
      <c r="V24" s="37"/>
    </row>
    <row r="25" spans="1:22" ht="15" customHeight="1">
      <c r="A25" s="23" t="str">
        <f>'M1D'!B20</f>
        <v>18/2019</v>
      </c>
      <c r="B25" s="17" t="str">
        <f>'M1D'!C20</f>
        <v>Nemanja Babić</v>
      </c>
      <c r="C25" s="7"/>
      <c r="D25" s="8"/>
      <c r="E25" s="33"/>
      <c r="F25" s="33"/>
      <c r="G25" s="33"/>
      <c r="H25" s="33"/>
      <c r="I25" s="15"/>
      <c r="J25" s="34"/>
      <c r="K25" s="34"/>
      <c r="L25" s="34"/>
      <c r="M25" s="34"/>
      <c r="N25" s="34"/>
      <c r="O25" s="19"/>
      <c r="P25" s="15"/>
      <c r="Q25" s="36"/>
      <c r="R25" s="15"/>
      <c r="S25" s="15"/>
      <c r="T25" s="15"/>
      <c r="U25" s="15">
        <f>IF('M1D'!O20="","",'M1D'!O20)</f>
      </c>
      <c r="V25" s="37"/>
    </row>
    <row r="26" spans="1:22" ht="15" customHeight="1">
      <c r="A26" s="23" t="str">
        <f>'M1D'!B21</f>
        <v>19/2019</v>
      </c>
      <c r="B26" s="17" t="str">
        <f>'M1D'!C21</f>
        <v>Boško Marinović</v>
      </c>
      <c r="C26" s="7"/>
      <c r="D26" s="8"/>
      <c r="E26" s="33"/>
      <c r="F26" s="33"/>
      <c r="G26" s="33"/>
      <c r="H26" s="33"/>
      <c r="I26" s="15"/>
      <c r="J26" s="34"/>
      <c r="K26" s="34"/>
      <c r="L26" s="34"/>
      <c r="M26" s="34"/>
      <c r="N26" s="34"/>
      <c r="O26" s="19"/>
      <c r="P26" s="15"/>
      <c r="Q26" s="36"/>
      <c r="R26" s="15"/>
      <c r="S26" s="15"/>
      <c r="T26" s="15"/>
      <c r="U26" s="15">
        <f>IF('M1D'!O21="","",'M1D'!O21)</f>
      </c>
      <c r="V26" s="37"/>
    </row>
    <row r="27" spans="1:22" ht="15" customHeight="1">
      <c r="A27" s="23" t="str">
        <f>'M1D'!B22</f>
        <v>20/2019</v>
      </c>
      <c r="B27" s="17" t="str">
        <f>'M1D'!C22</f>
        <v>Nikola Mugoša</v>
      </c>
      <c r="C27" s="7"/>
      <c r="D27" s="8"/>
      <c r="E27" s="33"/>
      <c r="F27" s="33"/>
      <c r="G27" s="33"/>
      <c r="H27" s="33"/>
      <c r="I27" s="15"/>
      <c r="J27" s="34"/>
      <c r="K27" s="34"/>
      <c r="L27" s="34"/>
      <c r="M27" s="34"/>
      <c r="N27" s="34"/>
      <c r="O27" s="19"/>
      <c r="P27" s="15"/>
      <c r="Q27" s="36"/>
      <c r="R27" s="15"/>
      <c r="S27" s="15"/>
      <c r="T27" s="15"/>
      <c r="U27" s="15">
        <f>IF('M1D'!O22="","",'M1D'!O22)</f>
      </c>
      <c r="V27" s="37"/>
    </row>
    <row r="28" spans="1:22" ht="15" customHeight="1">
      <c r="A28" s="23" t="str">
        <f>'M1D'!B23</f>
        <v>21/2019</v>
      </c>
      <c r="B28" s="17" t="str">
        <f>'M1D'!C23</f>
        <v>Dalida Mekić</v>
      </c>
      <c r="C28" s="7"/>
      <c r="D28" s="8"/>
      <c r="E28" s="33"/>
      <c r="F28" s="33"/>
      <c r="G28" s="33"/>
      <c r="H28" s="33"/>
      <c r="I28" s="15"/>
      <c r="J28" s="34"/>
      <c r="K28" s="34"/>
      <c r="L28" s="34"/>
      <c r="M28" s="34"/>
      <c r="N28" s="34"/>
      <c r="O28" s="19"/>
      <c r="P28" s="15"/>
      <c r="Q28" s="36"/>
      <c r="R28" s="15"/>
      <c r="S28" s="15"/>
      <c r="T28" s="15"/>
      <c r="U28" s="15">
        <f>IF('M1D'!O23="","",'M1D'!O23)</f>
      </c>
      <c r="V28" s="37"/>
    </row>
    <row r="29" spans="1:22" ht="15" customHeight="1">
      <c r="A29" s="23" t="str">
        <f>'M1D'!B24</f>
        <v>22/2019</v>
      </c>
      <c r="B29" s="17" t="str">
        <f>'M1D'!C24</f>
        <v>Vesna Andesilić</v>
      </c>
      <c r="C29" s="7"/>
      <c r="D29" s="8"/>
      <c r="E29" s="33"/>
      <c r="F29" s="33"/>
      <c r="G29" s="33"/>
      <c r="H29" s="33"/>
      <c r="I29" s="15"/>
      <c r="J29" s="34"/>
      <c r="K29" s="34"/>
      <c r="L29" s="34"/>
      <c r="M29" s="34"/>
      <c r="N29" s="34"/>
      <c r="O29" s="19"/>
      <c r="P29" s="15"/>
      <c r="Q29" s="36"/>
      <c r="R29" s="15"/>
      <c r="S29" s="15"/>
      <c r="T29" s="15"/>
      <c r="U29" s="15">
        <f>IF('M1D'!O24="","",'M1D'!O24)</f>
      </c>
      <c r="V29" s="37"/>
    </row>
    <row r="30" spans="1:22" ht="15" customHeight="1">
      <c r="A30" s="23" t="str">
        <f>'M1D'!B25</f>
        <v>23/2019</v>
      </c>
      <c r="B30" s="17" t="str">
        <f>'M1D'!C25</f>
        <v>Marija Bojanić</v>
      </c>
      <c r="C30" s="7"/>
      <c r="D30" s="8"/>
      <c r="E30" s="33"/>
      <c r="F30" s="33"/>
      <c r="G30" s="33"/>
      <c r="H30" s="33"/>
      <c r="I30" s="15"/>
      <c r="J30" s="34"/>
      <c r="K30" s="34"/>
      <c r="L30" s="34"/>
      <c r="M30" s="34"/>
      <c r="N30" s="34"/>
      <c r="O30" s="19"/>
      <c r="P30" s="15"/>
      <c r="Q30" s="36"/>
      <c r="R30" s="15"/>
      <c r="S30" s="15"/>
      <c r="T30" s="15"/>
      <c r="U30" s="15">
        <f>IF('M1D'!O25="","",'M1D'!O25)</f>
      </c>
      <c r="V30" s="37"/>
    </row>
    <row r="31" spans="1:22" ht="15" customHeight="1">
      <c r="A31" s="23" t="str">
        <f>'M1D'!B26</f>
        <v>24/2019</v>
      </c>
      <c r="B31" s="17" t="str">
        <f>'M1D'!C26</f>
        <v>Ivana Božović</v>
      </c>
      <c r="C31" s="7"/>
      <c r="D31" s="8"/>
      <c r="E31" s="33"/>
      <c r="F31" s="33"/>
      <c r="G31" s="33"/>
      <c r="H31" s="33"/>
      <c r="I31" s="15"/>
      <c r="J31" s="34"/>
      <c r="K31" s="34"/>
      <c r="L31" s="34"/>
      <c r="M31" s="34"/>
      <c r="N31" s="34"/>
      <c r="O31" s="19"/>
      <c r="P31" s="15"/>
      <c r="Q31" s="36"/>
      <c r="R31" s="15"/>
      <c r="S31" s="15"/>
      <c r="T31" s="15"/>
      <c r="U31" s="15">
        <f>IF('M1D'!O26="","",'M1D'!O26)</f>
      </c>
      <c r="V31" s="37"/>
    </row>
    <row r="32" spans="1:22" ht="15" customHeight="1">
      <c r="A32" s="23" t="str">
        <f>'M1D'!B27</f>
        <v>25/2019</v>
      </c>
      <c r="B32" s="17" t="str">
        <f>'M1D'!C27</f>
        <v>Jovan Terzić</v>
      </c>
      <c r="C32" s="7"/>
      <c r="D32" s="8"/>
      <c r="E32" s="33"/>
      <c r="F32" s="33"/>
      <c r="G32" s="33"/>
      <c r="H32" s="33"/>
      <c r="I32" s="15"/>
      <c r="J32" s="34"/>
      <c r="K32" s="34"/>
      <c r="L32" s="34"/>
      <c r="M32" s="34"/>
      <c r="N32" s="34"/>
      <c r="O32" s="19"/>
      <c r="P32" s="15"/>
      <c r="Q32" s="36"/>
      <c r="R32" s="15"/>
      <c r="S32" s="15"/>
      <c r="T32" s="15"/>
      <c r="U32" s="15">
        <f>IF('M1D'!O27="","",'M1D'!O27)</f>
      </c>
      <c r="V32" s="37"/>
    </row>
    <row r="33" spans="1:22" ht="15" customHeight="1">
      <c r="A33" s="23" t="str">
        <f>'M1D'!B28</f>
        <v>26/2019</v>
      </c>
      <c r="B33" s="17" t="str">
        <f>'M1D'!C28</f>
        <v>Vukosava Maraš</v>
      </c>
      <c r="C33" s="7"/>
      <c r="D33" s="8"/>
      <c r="E33" s="33"/>
      <c r="F33" s="33"/>
      <c r="G33" s="33"/>
      <c r="H33" s="33"/>
      <c r="I33" s="15"/>
      <c r="J33" s="34"/>
      <c r="K33" s="34"/>
      <c r="L33" s="34"/>
      <c r="M33" s="34"/>
      <c r="N33" s="34"/>
      <c r="O33" s="19"/>
      <c r="P33" s="15"/>
      <c r="Q33" s="36"/>
      <c r="R33" s="15"/>
      <c r="S33" s="15"/>
      <c r="T33" s="15"/>
      <c r="U33" s="15"/>
      <c r="V33" s="37"/>
    </row>
    <row r="34" spans="1:22" ht="15" customHeight="1">
      <c r="A34" s="23" t="str">
        <f>'M1D'!B29</f>
        <v>27/2019</v>
      </c>
      <c r="B34" s="17" t="str">
        <f>'M1D'!C29</f>
        <v>Nebojša Bojanić</v>
      </c>
      <c r="C34" s="7"/>
      <c r="D34" s="8"/>
      <c r="E34" s="33"/>
      <c r="F34" s="33"/>
      <c r="G34" s="33"/>
      <c r="H34" s="33"/>
      <c r="I34" s="15"/>
      <c r="J34" s="34"/>
      <c r="K34" s="34"/>
      <c r="L34" s="34"/>
      <c r="M34" s="34"/>
      <c r="N34" s="34"/>
      <c r="O34" s="19"/>
      <c r="P34" s="15"/>
      <c r="Q34" s="36"/>
      <c r="R34" s="15"/>
      <c r="S34" s="15"/>
      <c r="T34" s="15"/>
      <c r="U34" s="15"/>
      <c r="V34" s="37"/>
    </row>
    <row r="35" spans="1:22" ht="15" customHeight="1">
      <c r="A35" s="23" t="str">
        <f>'M1D'!B30</f>
        <v>28/2019</v>
      </c>
      <c r="B35" s="17" t="str">
        <f>'M1D'!C30</f>
        <v>Leo Paljušević</v>
      </c>
      <c r="C35" s="7"/>
      <c r="D35" s="8"/>
      <c r="E35" s="33"/>
      <c r="F35" s="33"/>
      <c r="G35" s="33"/>
      <c r="H35" s="33"/>
      <c r="I35" s="15"/>
      <c r="J35" s="34"/>
      <c r="K35" s="34"/>
      <c r="L35" s="34"/>
      <c r="M35" s="34"/>
      <c r="N35" s="34"/>
      <c r="O35" s="19"/>
      <c r="P35" s="15"/>
      <c r="Q35" s="36"/>
      <c r="R35" s="15"/>
      <c r="S35" s="15"/>
      <c r="T35" s="15"/>
      <c r="U35" s="15"/>
      <c r="V35" s="37"/>
    </row>
    <row r="36" spans="1:22" ht="15" customHeight="1">
      <c r="A36" s="23" t="str">
        <f>'M1D'!B31</f>
        <v>29/2019</v>
      </c>
      <c r="B36" s="17" t="str">
        <f>'M1D'!C31</f>
        <v>Tatjana Stojović</v>
      </c>
      <c r="C36" s="7"/>
      <c r="D36" s="8"/>
      <c r="E36" s="33"/>
      <c r="F36" s="33"/>
      <c r="G36" s="33"/>
      <c r="H36" s="33"/>
      <c r="I36" s="15"/>
      <c r="J36" s="34"/>
      <c r="K36" s="34"/>
      <c r="L36" s="34"/>
      <c r="M36" s="34"/>
      <c r="N36" s="34"/>
      <c r="O36" s="19"/>
      <c r="P36" s="15"/>
      <c r="Q36" s="36"/>
      <c r="R36" s="15"/>
      <c r="S36" s="15"/>
      <c r="T36" s="15"/>
      <c r="U36" s="15"/>
      <c r="V36" s="37"/>
    </row>
    <row r="37" spans="1:22" ht="15" customHeight="1">
      <c r="A37" s="23" t="str">
        <f>'M1D'!B32</f>
        <v>30/2019</v>
      </c>
      <c r="B37" s="17" t="str">
        <f>'M1D'!C32</f>
        <v>Lejla Kuč</v>
      </c>
      <c r="C37" s="7"/>
      <c r="D37" s="8"/>
      <c r="E37" s="33"/>
      <c r="F37" s="33"/>
      <c r="G37" s="33"/>
      <c r="H37" s="33"/>
      <c r="I37" s="15"/>
      <c r="J37" s="34"/>
      <c r="K37" s="34"/>
      <c r="L37" s="34"/>
      <c r="M37" s="34"/>
      <c r="N37" s="34"/>
      <c r="O37" s="19"/>
      <c r="P37" s="15"/>
      <c r="Q37" s="36"/>
      <c r="R37" s="15"/>
      <c r="S37" s="15"/>
      <c r="T37" s="15"/>
      <c r="U37" s="15"/>
      <c r="V37" s="37"/>
    </row>
    <row r="38" spans="1:22" ht="15" customHeight="1">
      <c r="A38" s="23" t="str">
        <f>'M1D'!B33</f>
        <v>31/2019</v>
      </c>
      <c r="B38" s="17" t="str">
        <f>'M1D'!C33</f>
        <v>Nikolina Medenica</v>
      </c>
      <c r="C38" s="7"/>
      <c r="D38" s="8"/>
      <c r="E38" s="33"/>
      <c r="F38" s="33"/>
      <c r="G38" s="33"/>
      <c r="H38" s="33"/>
      <c r="I38" s="15"/>
      <c r="J38" s="34"/>
      <c r="K38" s="34"/>
      <c r="L38" s="34"/>
      <c r="M38" s="34"/>
      <c r="N38" s="34"/>
      <c r="O38" s="19"/>
      <c r="P38" s="15"/>
      <c r="Q38" s="36"/>
      <c r="R38" s="15"/>
      <c r="S38" s="15"/>
      <c r="T38" s="15"/>
      <c r="U38" s="15"/>
      <c r="V38" s="37"/>
    </row>
    <row r="39" spans="1:22" ht="15" customHeight="1">
      <c r="A39" s="23" t="str">
        <f>'M1D'!B34</f>
        <v>32/2019</v>
      </c>
      <c r="B39" s="17" t="str">
        <f>'M1D'!C34</f>
        <v>Aleksandra Vukajlović</v>
      </c>
      <c r="C39" s="7"/>
      <c r="D39" s="8"/>
      <c r="E39" s="33"/>
      <c r="F39" s="33"/>
      <c r="G39" s="33"/>
      <c r="H39" s="33"/>
      <c r="I39" s="15"/>
      <c r="J39" s="34"/>
      <c r="K39" s="34"/>
      <c r="L39" s="34"/>
      <c r="M39" s="34"/>
      <c r="N39" s="34"/>
      <c r="O39" s="19"/>
      <c r="P39" s="15"/>
      <c r="Q39" s="36"/>
      <c r="R39" s="15"/>
      <c r="S39" s="15"/>
      <c r="T39" s="15"/>
      <c r="U39" s="15"/>
      <c r="V39" s="37"/>
    </row>
    <row r="40" spans="1:22" ht="15" customHeight="1">
      <c r="A40" s="23" t="str">
        <f>'M1D'!B35</f>
        <v>33/2019</v>
      </c>
      <c r="B40" s="17" t="str">
        <f>'M1D'!C35</f>
        <v>Anastasija Miladinović</v>
      </c>
      <c r="C40" s="7"/>
      <c r="D40" s="8"/>
      <c r="E40" s="33"/>
      <c r="F40" s="33"/>
      <c r="G40" s="33"/>
      <c r="H40" s="33"/>
      <c r="I40" s="15"/>
      <c r="J40" s="34"/>
      <c r="K40" s="34"/>
      <c r="L40" s="34"/>
      <c r="M40" s="34"/>
      <c r="N40" s="34"/>
      <c r="O40" s="19"/>
      <c r="P40" s="15"/>
      <c r="Q40" s="36"/>
      <c r="R40" s="15"/>
      <c r="S40" s="15"/>
      <c r="T40" s="15"/>
      <c r="U40" s="15"/>
      <c r="V40" s="37"/>
    </row>
    <row r="41" spans="1:22" ht="15" customHeight="1">
      <c r="A41" s="23" t="str">
        <f>'M1D'!B36</f>
        <v>34/2019</v>
      </c>
      <c r="B41" s="17" t="str">
        <f>'M1D'!C36</f>
        <v>Stefan Stošić</v>
      </c>
      <c r="C41" s="7"/>
      <c r="D41" s="8"/>
      <c r="E41" s="33"/>
      <c r="F41" s="33"/>
      <c r="G41" s="33"/>
      <c r="H41" s="33"/>
      <c r="I41" s="15"/>
      <c r="J41" s="34"/>
      <c r="K41" s="34"/>
      <c r="L41" s="34"/>
      <c r="M41" s="34"/>
      <c r="N41" s="34"/>
      <c r="O41" s="19"/>
      <c r="P41" s="15"/>
      <c r="Q41" s="36"/>
      <c r="R41" s="15"/>
      <c r="S41" s="15"/>
      <c r="T41" s="15"/>
      <c r="U41" s="15"/>
      <c r="V41" s="37"/>
    </row>
    <row r="42" spans="1:22" ht="15" customHeight="1">
      <c r="A42" s="23" t="str">
        <f>'M1D'!B37</f>
        <v>35/2019</v>
      </c>
      <c r="B42" s="17" t="str">
        <f>'M1D'!C37</f>
        <v>Milena Čvorović</v>
      </c>
      <c r="C42" s="7"/>
      <c r="D42" s="8"/>
      <c r="E42" s="33"/>
      <c r="F42" s="33"/>
      <c r="G42" s="33"/>
      <c r="H42" s="33"/>
      <c r="I42" s="15"/>
      <c r="J42" s="34"/>
      <c r="K42" s="34"/>
      <c r="L42" s="34"/>
      <c r="M42" s="34"/>
      <c r="N42" s="34"/>
      <c r="O42" s="19"/>
      <c r="P42" s="15"/>
      <c r="Q42" s="36"/>
      <c r="R42" s="15"/>
      <c r="S42" s="15"/>
      <c r="T42" s="15"/>
      <c r="U42" s="15"/>
      <c r="V42" s="37"/>
    </row>
    <row r="43" spans="1:22" ht="15" customHeight="1">
      <c r="A43" s="23" t="str">
        <f>'M1D'!B38</f>
        <v>36/2019</v>
      </c>
      <c r="B43" s="17" t="str">
        <f>'M1D'!C38</f>
        <v>Nikola Turčinović</v>
      </c>
      <c r="C43" s="7"/>
      <c r="D43" s="8"/>
      <c r="E43" s="33"/>
      <c r="F43" s="33"/>
      <c r="G43" s="33"/>
      <c r="H43" s="33"/>
      <c r="I43" s="15"/>
      <c r="J43" s="34"/>
      <c r="K43" s="34"/>
      <c r="L43" s="34"/>
      <c r="M43" s="34"/>
      <c r="N43" s="34"/>
      <c r="O43" s="19"/>
      <c r="P43" s="15"/>
      <c r="Q43" s="36"/>
      <c r="R43" s="15"/>
      <c r="S43" s="15"/>
      <c r="T43" s="15"/>
      <c r="U43" s="15"/>
      <c r="V43" s="37"/>
    </row>
    <row r="44" spans="1:22" ht="15" customHeight="1">
      <c r="A44" s="23" t="str">
        <f>'M1D'!B39</f>
        <v>37/2019</v>
      </c>
      <c r="B44" s="17" t="str">
        <f>'M1D'!C39</f>
        <v>Lazar Garić</v>
      </c>
      <c r="C44" s="7"/>
      <c r="D44" s="8"/>
      <c r="E44" s="33"/>
      <c r="F44" s="33"/>
      <c r="G44" s="33"/>
      <c r="H44" s="33"/>
      <c r="I44" s="15"/>
      <c r="J44" s="34"/>
      <c r="K44" s="34"/>
      <c r="L44" s="34"/>
      <c r="M44" s="34"/>
      <c r="N44" s="34"/>
      <c r="O44" s="19"/>
      <c r="P44" s="15"/>
      <c r="Q44" s="36"/>
      <c r="R44" s="15"/>
      <c r="S44" s="15"/>
      <c r="T44" s="15"/>
      <c r="U44" s="15"/>
      <c r="V44" s="37"/>
    </row>
    <row r="45" spans="1:22" ht="15" customHeight="1">
      <c r="A45" s="23" t="str">
        <f>'M1D'!B40</f>
        <v>38/2019</v>
      </c>
      <c r="B45" s="17" t="str">
        <f>'M1D'!C40</f>
        <v>Gorica Božović</v>
      </c>
      <c r="C45" s="7"/>
      <c r="D45" s="8"/>
      <c r="E45" s="33"/>
      <c r="F45" s="33"/>
      <c r="G45" s="33"/>
      <c r="H45" s="33"/>
      <c r="I45" s="15"/>
      <c r="J45" s="34"/>
      <c r="K45" s="34"/>
      <c r="L45" s="34"/>
      <c r="M45" s="34"/>
      <c r="N45" s="34"/>
      <c r="O45" s="19"/>
      <c r="P45" s="15"/>
      <c r="Q45" s="36"/>
      <c r="R45" s="15"/>
      <c r="S45" s="15"/>
      <c r="T45" s="15"/>
      <c r="U45" s="15"/>
      <c r="V45" s="37"/>
    </row>
    <row r="46" spans="1:22" ht="15" customHeight="1">
      <c r="A46" s="23" t="str">
        <f>'M1D'!B41</f>
        <v>39/2019</v>
      </c>
      <c r="B46" s="17" t="str">
        <f>'M1D'!C41</f>
        <v>Andrea Dabović</v>
      </c>
      <c r="C46" s="7"/>
      <c r="D46" s="8"/>
      <c r="E46" s="33"/>
      <c r="F46" s="33"/>
      <c r="G46" s="33"/>
      <c r="H46" s="33"/>
      <c r="I46" s="15"/>
      <c r="J46" s="34"/>
      <c r="K46" s="34"/>
      <c r="L46" s="34"/>
      <c r="M46" s="34"/>
      <c r="N46" s="34"/>
      <c r="O46" s="19"/>
      <c r="P46" s="15"/>
      <c r="Q46" s="36"/>
      <c r="R46" s="15"/>
      <c r="S46" s="15"/>
      <c r="T46" s="15"/>
      <c r="U46" s="15"/>
      <c r="V46" s="37"/>
    </row>
    <row r="47" spans="1:22" ht="15" customHeight="1">
      <c r="A47" s="23" t="str">
        <f>'M1D'!B42</f>
        <v>40/2019</v>
      </c>
      <c r="B47" s="17" t="str">
        <f>'M1D'!C42</f>
        <v>Aleksandra Peković</v>
      </c>
      <c r="C47" s="7"/>
      <c r="D47" s="8"/>
      <c r="E47" s="33"/>
      <c r="F47" s="33"/>
      <c r="G47" s="33"/>
      <c r="H47" s="33"/>
      <c r="I47" s="15"/>
      <c r="J47" s="34"/>
      <c r="K47" s="34"/>
      <c r="L47" s="34"/>
      <c r="M47" s="34"/>
      <c r="N47" s="34"/>
      <c r="O47" s="19"/>
      <c r="P47" s="15"/>
      <c r="Q47" s="36"/>
      <c r="R47" s="15"/>
      <c r="S47" s="15"/>
      <c r="T47" s="15"/>
      <c r="U47" s="15"/>
      <c r="V47" s="37"/>
    </row>
    <row r="48" spans="1:22" ht="15" customHeight="1">
      <c r="A48" s="23" t="str">
        <f>'M1D'!B43</f>
        <v>41/2019</v>
      </c>
      <c r="B48" s="17" t="str">
        <f>'M1D'!C43</f>
        <v>Mirjana Balandžić</v>
      </c>
      <c r="C48" s="7"/>
      <c r="D48" s="8"/>
      <c r="E48" s="33"/>
      <c r="F48" s="33"/>
      <c r="G48" s="33"/>
      <c r="H48" s="33"/>
      <c r="I48" s="15"/>
      <c r="J48" s="34"/>
      <c r="K48" s="34"/>
      <c r="L48" s="34"/>
      <c r="M48" s="34"/>
      <c r="N48" s="34"/>
      <c r="O48" s="19"/>
      <c r="P48" s="15"/>
      <c r="Q48" s="36"/>
      <c r="R48" s="15"/>
      <c r="S48" s="15"/>
      <c r="T48" s="15"/>
      <c r="U48" s="15"/>
      <c r="V48" s="37"/>
    </row>
    <row r="49" spans="1:22" ht="15" customHeight="1">
      <c r="A49" s="23" t="str">
        <f>'M1D'!B44</f>
        <v>42/2019</v>
      </c>
      <c r="B49" s="17" t="str">
        <f>'M1D'!C44</f>
        <v>Miljan Kukuličić</v>
      </c>
      <c r="C49" s="7"/>
      <c r="D49" s="8"/>
      <c r="E49" s="33"/>
      <c r="F49" s="33"/>
      <c r="G49" s="33"/>
      <c r="H49" s="33"/>
      <c r="I49" s="15"/>
      <c r="J49" s="34"/>
      <c r="K49" s="34"/>
      <c r="L49" s="34"/>
      <c r="M49" s="34"/>
      <c r="N49" s="34"/>
      <c r="O49" s="19"/>
      <c r="P49" s="15"/>
      <c r="Q49" s="36"/>
      <c r="R49" s="15"/>
      <c r="S49" s="15"/>
      <c r="T49" s="15"/>
      <c r="U49" s="15"/>
      <c r="V49" s="37"/>
    </row>
    <row r="50" spans="1:22" ht="15" customHeight="1">
      <c r="A50" s="23" t="str">
        <f>'M1D'!B45</f>
        <v>43/2019</v>
      </c>
      <c r="B50" s="17" t="str">
        <f>'M1D'!C45</f>
        <v>Tatjana Pavićević</v>
      </c>
      <c r="C50" s="7"/>
      <c r="D50" s="8"/>
      <c r="E50" s="33"/>
      <c r="F50" s="33"/>
      <c r="G50" s="33"/>
      <c r="H50" s="33"/>
      <c r="I50" s="15"/>
      <c r="J50" s="34"/>
      <c r="K50" s="34"/>
      <c r="L50" s="34"/>
      <c r="M50" s="34"/>
      <c r="N50" s="34"/>
      <c r="O50" s="19"/>
      <c r="P50" s="15"/>
      <c r="Q50" s="36"/>
      <c r="R50" s="15"/>
      <c r="S50" s="15"/>
      <c r="T50" s="15"/>
      <c r="U50" s="15"/>
      <c r="V50" s="37"/>
    </row>
    <row r="51" spans="1:22" ht="15" customHeight="1">
      <c r="A51" s="23" t="str">
        <f>'M1D'!B46</f>
        <v>44/2019</v>
      </c>
      <c r="B51" s="17" t="str">
        <f>'M1D'!C46</f>
        <v>Azemina Nurković</v>
      </c>
      <c r="C51" s="7"/>
      <c r="D51" s="8"/>
      <c r="E51" s="33"/>
      <c r="F51" s="33"/>
      <c r="G51" s="33"/>
      <c r="H51" s="33"/>
      <c r="I51" s="15"/>
      <c r="J51" s="34"/>
      <c r="K51" s="34"/>
      <c r="L51" s="34"/>
      <c r="M51" s="34"/>
      <c r="N51" s="34"/>
      <c r="O51" s="19"/>
      <c r="P51" s="15"/>
      <c r="Q51" s="36"/>
      <c r="R51" s="15"/>
      <c r="S51" s="15"/>
      <c r="T51" s="15"/>
      <c r="U51" s="15"/>
      <c r="V51" s="37"/>
    </row>
    <row r="52" spans="1:22" ht="15" customHeight="1">
      <c r="A52" s="23" t="str">
        <f>'M1D'!B47</f>
        <v>45/2019</v>
      </c>
      <c r="B52" s="17" t="str">
        <f>'M1D'!C47</f>
        <v>Anđela Vučković</v>
      </c>
      <c r="C52" s="7"/>
      <c r="D52" s="8"/>
      <c r="E52" s="33"/>
      <c r="F52" s="33"/>
      <c r="G52" s="33"/>
      <c r="H52" s="33"/>
      <c r="I52" s="15"/>
      <c r="J52" s="34"/>
      <c r="K52" s="34"/>
      <c r="L52" s="34"/>
      <c r="M52" s="34"/>
      <c r="N52" s="34"/>
      <c r="O52" s="19"/>
      <c r="P52" s="15"/>
      <c r="Q52" s="36"/>
      <c r="R52" s="15"/>
      <c r="S52" s="15"/>
      <c r="T52" s="15"/>
      <c r="U52" s="15"/>
      <c r="V52" s="37"/>
    </row>
    <row r="53" spans="1:22" ht="15" customHeight="1">
      <c r="A53" s="23" t="str">
        <f>'M1D'!B48</f>
        <v>46/2019</v>
      </c>
      <c r="B53" s="17" t="str">
        <f>'M1D'!C48</f>
        <v>Jovana Golović</v>
      </c>
      <c r="C53" s="7"/>
      <c r="D53" s="8"/>
      <c r="E53" s="33"/>
      <c r="F53" s="33"/>
      <c r="G53" s="33"/>
      <c r="H53" s="33"/>
      <c r="I53" s="15"/>
      <c r="J53" s="34"/>
      <c r="K53" s="34"/>
      <c r="L53" s="34"/>
      <c r="M53" s="34"/>
      <c r="N53" s="34"/>
      <c r="O53" s="19"/>
      <c r="P53" s="15"/>
      <c r="Q53" s="36"/>
      <c r="R53" s="15"/>
      <c r="S53" s="15"/>
      <c r="T53" s="15"/>
      <c r="U53" s="15"/>
      <c r="V53" s="37"/>
    </row>
    <row r="54" spans="1:22" ht="15" customHeight="1">
      <c r="A54" s="23" t="str">
        <f>'M1D'!B49</f>
        <v>47/2019</v>
      </c>
      <c r="B54" s="17" t="str">
        <f>'M1D'!C49</f>
        <v>Jovan Janković</v>
      </c>
      <c r="C54" s="7"/>
      <c r="D54" s="8"/>
      <c r="E54" s="33"/>
      <c r="F54" s="33"/>
      <c r="G54" s="33"/>
      <c r="H54" s="33"/>
      <c r="I54" s="15"/>
      <c r="J54" s="34"/>
      <c r="K54" s="34"/>
      <c r="L54" s="34"/>
      <c r="M54" s="34"/>
      <c r="N54" s="34"/>
      <c r="O54" s="19"/>
      <c r="P54" s="15"/>
      <c r="Q54" s="36"/>
      <c r="R54" s="15"/>
      <c r="S54" s="15"/>
      <c r="T54" s="15"/>
      <c r="U54" s="15"/>
      <c r="V54" s="37"/>
    </row>
    <row r="55" spans="1:22" ht="15" customHeight="1">
      <c r="A55" s="23" t="str">
        <f>'M1D'!B50</f>
        <v>48/2019</v>
      </c>
      <c r="B55" s="17" t="str">
        <f>'M1D'!C50</f>
        <v>Tijana Drašković</v>
      </c>
      <c r="C55" s="7"/>
      <c r="D55" s="8"/>
      <c r="E55" s="33"/>
      <c r="F55" s="33"/>
      <c r="G55" s="33"/>
      <c r="H55" s="33"/>
      <c r="I55" s="15"/>
      <c r="J55" s="34"/>
      <c r="K55" s="34"/>
      <c r="L55" s="34"/>
      <c r="M55" s="34"/>
      <c r="N55" s="34"/>
      <c r="O55" s="19"/>
      <c r="P55" s="15"/>
      <c r="Q55" s="36"/>
      <c r="R55" s="15"/>
      <c r="S55" s="15"/>
      <c r="T55" s="15"/>
      <c r="U55" s="15"/>
      <c r="V55" s="37"/>
    </row>
    <row r="56" spans="1:22" ht="15" customHeight="1">
      <c r="A56" s="23" t="str">
        <f>'M1D'!B51</f>
        <v>49/2019</v>
      </c>
      <c r="B56" s="17" t="str">
        <f>'M1D'!C51</f>
        <v>Stefan Vukašinoić</v>
      </c>
      <c r="C56" s="7"/>
      <c r="D56" s="8"/>
      <c r="E56" s="33"/>
      <c r="F56" s="33"/>
      <c r="G56" s="33"/>
      <c r="H56" s="33"/>
      <c r="I56" s="15"/>
      <c r="J56" s="34"/>
      <c r="K56" s="34"/>
      <c r="L56" s="34"/>
      <c r="M56" s="34"/>
      <c r="N56" s="34"/>
      <c r="O56" s="19"/>
      <c r="P56" s="15"/>
      <c r="Q56" s="36"/>
      <c r="R56" s="15"/>
      <c r="S56" s="15"/>
      <c r="T56" s="15"/>
      <c r="U56" s="15"/>
      <c r="V56" s="37"/>
    </row>
    <row r="57" spans="1:22" ht="15" customHeight="1">
      <c r="A57" s="23" t="str">
        <f>'M1D'!B52</f>
        <v>50/2019</v>
      </c>
      <c r="B57" s="17" t="str">
        <f>'M1D'!C52</f>
        <v>Andrija Mugoša</v>
      </c>
      <c r="C57" s="24"/>
      <c r="D57" s="25"/>
      <c r="E57" s="38"/>
      <c r="F57" s="38"/>
      <c r="G57" s="38"/>
      <c r="H57" s="38"/>
      <c r="I57" s="15"/>
      <c r="J57" s="39"/>
      <c r="K57" s="39"/>
      <c r="L57" s="39"/>
      <c r="M57" s="39"/>
      <c r="N57" s="39"/>
      <c r="O57" s="19"/>
      <c r="P57" s="26"/>
      <c r="Q57" s="40"/>
      <c r="R57" s="15"/>
      <c r="S57" s="15"/>
      <c r="T57" s="15"/>
      <c r="U57" s="15"/>
      <c r="V57" s="37"/>
    </row>
    <row r="58" spans="1:22" ht="14.25">
      <c r="A58" s="23" t="str">
        <f>'M1D'!B53</f>
        <v>51/2019</v>
      </c>
      <c r="B58" s="17" t="str">
        <f>'M1D'!C53</f>
        <v>Strahinja Đurišić</v>
      </c>
      <c r="C58" s="19"/>
      <c r="D58" s="19"/>
      <c r="E58" s="35"/>
      <c r="F58" s="35"/>
      <c r="G58" s="35"/>
      <c r="H58" s="35"/>
      <c r="I58" s="15"/>
      <c r="J58" s="35"/>
      <c r="K58" s="35"/>
      <c r="L58" s="35"/>
      <c r="M58" s="35"/>
      <c r="N58" s="35"/>
      <c r="O58" s="19"/>
      <c r="P58" s="35"/>
      <c r="Q58" s="35"/>
      <c r="R58" s="15"/>
      <c r="S58" s="15"/>
      <c r="T58" s="15"/>
      <c r="U58" s="15"/>
      <c r="V58" s="37"/>
    </row>
    <row r="59" spans="1:22" ht="14.25">
      <c r="A59" s="23" t="str">
        <f>'M1D'!B54</f>
        <v>52/2019</v>
      </c>
      <c r="B59" s="17" t="str">
        <f>'M1D'!C54</f>
        <v>Miljana Raičević</v>
      </c>
      <c r="C59" s="19"/>
      <c r="D59" s="19"/>
      <c r="E59" s="35"/>
      <c r="F59" s="35"/>
      <c r="G59" s="35"/>
      <c r="H59" s="35"/>
      <c r="I59" s="15"/>
      <c r="J59" s="35"/>
      <c r="K59" s="35"/>
      <c r="L59" s="35"/>
      <c r="M59" s="35"/>
      <c r="N59" s="35"/>
      <c r="O59" s="19"/>
      <c r="P59" s="35"/>
      <c r="Q59" s="35"/>
      <c r="R59" s="15"/>
      <c r="S59" s="15"/>
      <c r="T59" s="15"/>
      <c r="U59" s="15"/>
      <c r="V59" s="37"/>
    </row>
    <row r="60" spans="1:22" ht="14.25">
      <c r="A60" s="23" t="str">
        <f>'M1D'!B55</f>
        <v>53/2019</v>
      </c>
      <c r="B60" s="17" t="str">
        <f>'M1D'!C55</f>
        <v>Igor Radonjić</v>
      </c>
      <c r="C60" s="19"/>
      <c r="D60" s="19"/>
      <c r="E60" s="35"/>
      <c r="F60" s="35"/>
      <c r="G60" s="35"/>
      <c r="H60" s="35"/>
      <c r="I60" s="15"/>
      <c r="J60" s="35"/>
      <c r="K60" s="35"/>
      <c r="L60" s="35"/>
      <c r="M60" s="35"/>
      <c r="N60" s="35"/>
      <c r="O60" s="19"/>
      <c r="P60" s="35"/>
      <c r="Q60" s="35"/>
      <c r="R60" s="15"/>
      <c r="S60" s="15"/>
      <c r="T60" s="15"/>
      <c r="U60" s="15"/>
      <c r="V60" s="37"/>
    </row>
    <row r="61" spans="1:22" ht="14.25">
      <c r="A61" s="23" t="str">
        <f>'M1D'!B56</f>
        <v>54/2019</v>
      </c>
      <c r="B61" s="17" t="str">
        <f>'M1D'!C56</f>
        <v>Milena Ceković</v>
      </c>
      <c r="C61" s="19"/>
      <c r="D61" s="19"/>
      <c r="E61" s="35"/>
      <c r="F61" s="35"/>
      <c r="G61" s="35"/>
      <c r="H61" s="35"/>
      <c r="I61" s="15"/>
      <c r="J61" s="35"/>
      <c r="K61" s="35"/>
      <c r="L61" s="35"/>
      <c r="M61" s="35"/>
      <c r="N61" s="35"/>
      <c r="O61" s="19"/>
      <c r="P61" s="35"/>
      <c r="Q61" s="35"/>
      <c r="R61" s="15"/>
      <c r="S61" s="15"/>
      <c r="T61" s="15"/>
      <c r="U61" s="15"/>
      <c r="V61" s="37"/>
    </row>
    <row r="62" spans="1:22" ht="14.25">
      <c r="A62" s="23" t="str">
        <f>'M1D'!B57</f>
        <v>55/2019</v>
      </c>
      <c r="B62" s="17" t="str">
        <f>'M1D'!C57</f>
        <v>Vanja Kljajić</v>
      </c>
      <c r="C62" s="19"/>
      <c r="D62" s="19"/>
      <c r="E62" s="35"/>
      <c r="F62" s="35"/>
      <c r="G62" s="35"/>
      <c r="H62" s="35"/>
      <c r="I62" s="15"/>
      <c r="J62" s="35"/>
      <c r="K62" s="35"/>
      <c r="L62" s="35"/>
      <c r="M62" s="35"/>
      <c r="N62" s="35"/>
      <c r="O62" s="19"/>
      <c r="P62" s="35"/>
      <c r="Q62" s="35"/>
      <c r="R62" s="15"/>
      <c r="S62" s="15"/>
      <c r="T62" s="15"/>
      <c r="U62" s="15"/>
      <c r="V62" s="37"/>
    </row>
    <row r="63" spans="1:22" ht="14.25">
      <c r="A63" s="23" t="str">
        <f>'M1D'!B58</f>
        <v>56/2019</v>
      </c>
      <c r="B63" s="17" t="str">
        <f>'M1D'!C58</f>
        <v>Andrea Ajković</v>
      </c>
      <c r="C63" s="19"/>
      <c r="D63" s="19"/>
      <c r="E63" s="35"/>
      <c r="F63" s="35"/>
      <c r="G63" s="35"/>
      <c r="H63" s="35"/>
      <c r="I63" s="15"/>
      <c r="J63" s="35"/>
      <c r="K63" s="35"/>
      <c r="L63" s="35"/>
      <c r="M63" s="35"/>
      <c r="N63" s="35"/>
      <c r="O63" s="19"/>
      <c r="P63" s="35"/>
      <c r="Q63" s="35"/>
      <c r="R63" s="15"/>
      <c r="S63" s="15"/>
      <c r="T63" s="15"/>
      <c r="U63" s="15"/>
      <c r="V63" s="37"/>
    </row>
    <row r="64" spans="1:22" ht="14.25">
      <c r="A64" s="23" t="str">
        <f>'M1D'!B59</f>
        <v>57/2019</v>
      </c>
      <c r="B64" s="17" t="str">
        <f>'M1D'!C59</f>
        <v>Lazar Dubljević</v>
      </c>
      <c r="C64" s="19"/>
      <c r="D64" s="19"/>
      <c r="E64" s="35"/>
      <c r="F64" s="35"/>
      <c r="G64" s="35"/>
      <c r="H64" s="35"/>
      <c r="I64" s="15"/>
      <c r="J64" s="35"/>
      <c r="K64" s="35"/>
      <c r="L64" s="35"/>
      <c r="M64" s="35"/>
      <c r="N64" s="35"/>
      <c r="O64" s="19"/>
      <c r="P64" s="35"/>
      <c r="Q64" s="35"/>
      <c r="R64" s="15"/>
      <c r="S64" s="15"/>
      <c r="T64" s="15"/>
      <c r="U64" s="15"/>
      <c r="V64" s="37"/>
    </row>
    <row r="65" spans="1:22" ht="14.25">
      <c r="A65" s="23" t="str">
        <f>'M1D'!B60</f>
        <v>58/2019</v>
      </c>
      <c r="B65" s="17" t="str">
        <f>'M1D'!C60</f>
        <v>Miodrag Stanković</v>
      </c>
      <c r="C65" s="19"/>
      <c r="D65" s="19"/>
      <c r="E65" s="35"/>
      <c r="F65" s="35"/>
      <c r="G65" s="35"/>
      <c r="H65" s="35"/>
      <c r="I65" s="15"/>
      <c r="J65" s="35"/>
      <c r="K65" s="35"/>
      <c r="L65" s="35"/>
      <c r="M65" s="35"/>
      <c r="N65" s="35"/>
      <c r="O65" s="19"/>
      <c r="P65" s="35"/>
      <c r="Q65" s="35"/>
      <c r="R65" s="15"/>
      <c r="S65" s="15"/>
      <c r="T65" s="15"/>
      <c r="U65" s="15"/>
      <c r="V65" s="37"/>
    </row>
    <row r="66" spans="1:22" ht="14.25">
      <c r="A66" s="23" t="str">
        <f>'M1D'!B61</f>
        <v>59/2019</v>
      </c>
      <c r="B66" s="17" t="str">
        <f>'M1D'!C61</f>
        <v>Milica Srdanović</v>
      </c>
      <c r="C66" s="19"/>
      <c r="D66" s="19"/>
      <c r="E66" s="35"/>
      <c r="F66" s="35"/>
      <c r="G66" s="35"/>
      <c r="H66" s="35"/>
      <c r="I66" s="15"/>
      <c r="J66" s="35"/>
      <c r="K66" s="35"/>
      <c r="L66" s="35"/>
      <c r="M66" s="35"/>
      <c r="N66" s="35"/>
      <c r="O66" s="19"/>
      <c r="P66" s="35"/>
      <c r="Q66" s="35"/>
      <c r="R66" s="15"/>
      <c r="S66" s="15"/>
      <c r="T66" s="15"/>
      <c r="U66" s="15"/>
      <c r="V66" s="37"/>
    </row>
    <row r="67" spans="1:22" ht="14.25">
      <c r="A67" s="23" t="str">
        <f>'M1D'!B62</f>
        <v>60/2019</v>
      </c>
      <c r="B67" s="17" t="str">
        <f>'M1D'!C62</f>
        <v>Jovana Janković</v>
      </c>
      <c r="C67" s="19"/>
      <c r="D67" s="19"/>
      <c r="E67" s="35"/>
      <c r="F67" s="35"/>
      <c r="G67" s="35"/>
      <c r="H67" s="35"/>
      <c r="I67" s="15"/>
      <c r="J67" s="35"/>
      <c r="K67" s="35"/>
      <c r="L67" s="35"/>
      <c r="M67" s="35"/>
      <c r="N67" s="35"/>
      <c r="O67" s="19"/>
      <c r="P67" s="35"/>
      <c r="Q67" s="35"/>
      <c r="R67" s="15"/>
      <c r="S67" s="15"/>
      <c r="T67" s="15"/>
      <c r="U67" s="15"/>
      <c r="V67" s="37"/>
    </row>
    <row r="68" spans="1:22" ht="14.25">
      <c r="A68" s="23" t="str">
        <f>'M1D'!B63</f>
        <v>61/2019</v>
      </c>
      <c r="B68" s="17" t="str">
        <f>'M1D'!C63</f>
        <v>Dino Kujović</v>
      </c>
      <c r="C68" s="19"/>
      <c r="D68" s="19"/>
      <c r="E68" s="35"/>
      <c r="F68" s="35"/>
      <c r="G68" s="35"/>
      <c r="H68" s="35"/>
      <c r="I68" s="15"/>
      <c r="J68" s="35"/>
      <c r="K68" s="35"/>
      <c r="L68" s="35"/>
      <c r="M68" s="35"/>
      <c r="N68" s="35"/>
      <c r="O68" s="19"/>
      <c r="P68" s="35"/>
      <c r="Q68" s="35"/>
      <c r="R68" s="15"/>
      <c r="S68" s="15"/>
      <c r="T68" s="15"/>
      <c r="U68" s="15"/>
      <c r="V68" s="37"/>
    </row>
    <row r="69" spans="1:22" ht="14.25">
      <c r="A69" s="23" t="str">
        <f>'M1D'!B64</f>
        <v>1/2018</v>
      </c>
      <c r="B69" s="17" t="str">
        <f>'M1D'!C64</f>
        <v>Bogdan Rajković</v>
      </c>
      <c r="C69" s="19"/>
      <c r="D69" s="19"/>
      <c r="E69" s="35"/>
      <c r="F69" s="35"/>
      <c r="G69" s="35"/>
      <c r="H69" s="35"/>
      <c r="I69" s="15"/>
      <c r="J69" s="35"/>
      <c r="K69" s="35"/>
      <c r="L69" s="35"/>
      <c r="M69" s="35"/>
      <c r="N69" s="35"/>
      <c r="O69" s="19"/>
      <c r="P69" s="35"/>
      <c r="Q69" s="35"/>
      <c r="R69" s="15"/>
      <c r="S69" s="15"/>
      <c r="T69" s="15"/>
      <c r="U69" s="15"/>
      <c r="V69" s="37"/>
    </row>
    <row r="70" spans="1:22" ht="14.25">
      <c r="A70" s="23" t="str">
        <f>'M1D'!B65</f>
        <v>16/2018</v>
      </c>
      <c r="B70" s="17" t="str">
        <f>'M1D'!C65</f>
        <v>Iva Obrenović</v>
      </c>
      <c r="C70" s="19"/>
      <c r="D70" s="19"/>
      <c r="E70" s="35"/>
      <c r="F70" s="35"/>
      <c r="G70" s="35"/>
      <c r="H70" s="35"/>
      <c r="I70" s="15"/>
      <c r="J70" s="35"/>
      <c r="K70" s="35"/>
      <c r="L70" s="35"/>
      <c r="M70" s="35"/>
      <c r="N70" s="35"/>
      <c r="O70" s="19"/>
      <c r="P70" s="35"/>
      <c r="Q70" s="35"/>
      <c r="R70" s="15"/>
      <c r="S70" s="15"/>
      <c r="T70" s="15"/>
      <c r="U70" s="15"/>
      <c r="V70" s="37"/>
    </row>
    <row r="71" spans="1:22" ht="14.25">
      <c r="A71" s="23" t="str">
        <f>'M1D'!B66</f>
        <v>17/2018</v>
      </c>
      <c r="B71" s="17" t="str">
        <f>'M1D'!C66</f>
        <v>Milica Milajić</v>
      </c>
      <c r="C71" s="19"/>
      <c r="D71" s="19"/>
      <c r="E71" s="35"/>
      <c r="F71" s="35"/>
      <c r="G71" s="35"/>
      <c r="H71" s="35"/>
      <c r="I71" s="15"/>
      <c r="J71" s="35"/>
      <c r="K71" s="35"/>
      <c r="L71" s="35"/>
      <c r="M71" s="35"/>
      <c r="N71" s="35"/>
      <c r="O71" s="19"/>
      <c r="P71" s="35"/>
      <c r="Q71" s="35"/>
      <c r="R71" s="15"/>
      <c r="S71" s="15"/>
      <c r="T71" s="15"/>
      <c r="U71" s="15"/>
      <c r="V71" s="37"/>
    </row>
    <row r="72" spans="1:22" ht="14.25">
      <c r="A72" s="23" t="str">
        <f>'M1D'!B67</f>
        <v>22/2018</v>
      </c>
      <c r="B72" s="17" t="str">
        <f>'M1D'!C67</f>
        <v>Rade Pajović</v>
      </c>
      <c r="C72" s="19"/>
      <c r="D72" s="19"/>
      <c r="E72" s="35"/>
      <c r="F72" s="35"/>
      <c r="G72" s="35"/>
      <c r="H72" s="35"/>
      <c r="I72" s="15"/>
      <c r="J72" s="35"/>
      <c r="K72" s="35"/>
      <c r="L72" s="35"/>
      <c r="M72" s="35"/>
      <c r="N72" s="35"/>
      <c r="O72" s="19"/>
      <c r="P72" s="35"/>
      <c r="Q72" s="35"/>
      <c r="R72" s="15"/>
      <c r="S72" s="15"/>
      <c r="T72" s="15"/>
      <c r="U72" s="15"/>
      <c r="V72" s="37"/>
    </row>
    <row r="73" spans="1:22" ht="14.25">
      <c r="A73" s="23" t="str">
        <f>'M1D'!B68</f>
        <v>24/2018</v>
      </c>
      <c r="B73" s="17" t="str">
        <f>'M1D'!C68</f>
        <v>Vasilija Joksimović</v>
      </c>
      <c r="C73" s="19"/>
      <c r="D73" s="19"/>
      <c r="E73" s="35"/>
      <c r="F73" s="35"/>
      <c r="G73" s="35"/>
      <c r="H73" s="35"/>
      <c r="I73" s="15"/>
      <c r="J73" s="35"/>
      <c r="K73" s="35"/>
      <c r="L73" s="35"/>
      <c r="M73" s="35"/>
      <c r="N73" s="35"/>
      <c r="O73" s="19"/>
      <c r="P73" s="35"/>
      <c r="Q73" s="35"/>
      <c r="R73" s="15"/>
      <c r="S73" s="15"/>
      <c r="T73" s="15"/>
      <c r="U73" s="15"/>
      <c r="V73" s="37"/>
    </row>
    <row r="74" spans="1:22" ht="14.25">
      <c r="A74" s="23" t="str">
        <f>'M1D'!B69</f>
        <v>39/2018</v>
      </c>
      <c r="B74" s="17" t="str">
        <f>'M1D'!C69</f>
        <v>Nina Anđušić</v>
      </c>
      <c r="C74" s="19"/>
      <c r="D74" s="19"/>
      <c r="E74" s="35"/>
      <c r="F74" s="35"/>
      <c r="G74" s="35"/>
      <c r="H74" s="35"/>
      <c r="I74" s="15"/>
      <c r="J74" s="35"/>
      <c r="K74" s="35"/>
      <c r="L74" s="35"/>
      <c r="M74" s="35"/>
      <c r="N74" s="35"/>
      <c r="O74" s="19"/>
      <c r="P74" s="35"/>
      <c r="Q74" s="35"/>
      <c r="R74" s="15"/>
      <c r="S74" s="15"/>
      <c r="T74" s="15"/>
      <c r="U74" s="15"/>
      <c r="V74" s="37"/>
    </row>
    <row r="75" spans="1:22" ht="14.25">
      <c r="A75" s="23" t="str">
        <f>'M1D'!B70</f>
        <v>41/2018</v>
      </c>
      <c r="B75" s="17" t="str">
        <f>'M1D'!C70</f>
        <v>Božina Popović</v>
      </c>
      <c r="C75" s="19"/>
      <c r="D75" s="19"/>
      <c r="E75" s="35"/>
      <c r="F75" s="35"/>
      <c r="G75" s="35"/>
      <c r="H75" s="35"/>
      <c r="I75" s="15"/>
      <c r="J75" s="35"/>
      <c r="K75" s="35"/>
      <c r="L75" s="35"/>
      <c r="M75" s="35"/>
      <c r="N75" s="35"/>
      <c r="O75" s="19"/>
      <c r="P75" s="35"/>
      <c r="Q75" s="35"/>
      <c r="R75" s="15"/>
      <c r="S75" s="15"/>
      <c r="T75" s="15"/>
      <c r="U75" s="15"/>
      <c r="V75" s="37"/>
    </row>
    <row r="76" spans="1:22" ht="14.25">
      <c r="A76" s="23" t="str">
        <f>'M1D'!B71</f>
        <v>54/2018</v>
      </c>
      <c r="B76" s="17" t="str">
        <f>'M1D'!C71</f>
        <v>Predrag Kusovac</v>
      </c>
      <c r="C76" s="19"/>
      <c r="D76" s="19"/>
      <c r="E76" s="35"/>
      <c r="F76" s="35"/>
      <c r="G76" s="35"/>
      <c r="H76" s="35"/>
      <c r="I76" s="15"/>
      <c r="J76" s="35"/>
      <c r="K76" s="35"/>
      <c r="L76" s="35"/>
      <c r="M76" s="35"/>
      <c r="N76" s="35"/>
      <c r="O76" s="19"/>
      <c r="P76" s="35"/>
      <c r="Q76" s="35"/>
      <c r="R76" s="15"/>
      <c r="S76" s="15"/>
      <c r="T76" s="15"/>
      <c r="U76" s="15"/>
      <c r="V76" s="37"/>
    </row>
    <row r="77" spans="1:22" ht="14.25">
      <c r="A77" s="23" t="str">
        <f>'M1D'!B72</f>
        <v>59/2018</v>
      </c>
      <c r="B77" s="17" t="str">
        <f>'M1D'!C72</f>
        <v>Sara Dervanović</v>
      </c>
      <c r="C77" s="19"/>
      <c r="D77" s="19"/>
      <c r="E77" s="35"/>
      <c r="F77" s="35"/>
      <c r="G77" s="35"/>
      <c r="H77" s="35"/>
      <c r="I77" s="15"/>
      <c r="J77" s="35"/>
      <c r="K77" s="35"/>
      <c r="L77" s="35"/>
      <c r="M77" s="35"/>
      <c r="N77" s="35"/>
      <c r="O77" s="19"/>
      <c r="P77" s="35"/>
      <c r="Q77" s="35"/>
      <c r="R77" s="15"/>
      <c r="S77" s="15"/>
      <c r="T77" s="15"/>
      <c r="U77" s="15"/>
      <c r="V77" s="37"/>
    </row>
    <row r="78" spans="1:22" ht="14.25">
      <c r="A78" s="23" t="str">
        <f>'M1D'!B73</f>
        <v>3/2017</v>
      </c>
      <c r="B78" s="17" t="str">
        <f>'M1D'!C73</f>
        <v>Luka Vulić</v>
      </c>
      <c r="C78" s="19"/>
      <c r="D78" s="19"/>
      <c r="E78" s="35"/>
      <c r="F78" s="35"/>
      <c r="G78" s="35"/>
      <c r="H78" s="35"/>
      <c r="I78" s="15"/>
      <c r="J78" s="35"/>
      <c r="K78" s="35"/>
      <c r="L78" s="35"/>
      <c r="M78" s="35"/>
      <c r="N78" s="35"/>
      <c r="O78" s="19"/>
      <c r="P78" s="35"/>
      <c r="Q78" s="35"/>
      <c r="R78" s="15"/>
      <c r="S78" s="15"/>
      <c r="T78" s="15"/>
      <c r="U78" s="15"/>
      <c r="V78" s="37"/>
    </row>
    <row r="79" spans="1:22" ht="14.25">
      <c r="A79" s="23" t="str">
        <f>'M1D'!B74</f>
        <v>15/2017</v>
      </c>
      <c r="B79" s="17" t="str">
        <f>'M1D'!C74</f>
        <v>Isidora Đurđevac</v>
      </c>
      <c r="C79" s="19"/>
      <c r="D79" s="19"/>
      <c r="E79" s="35"/>
      <c r="F79" s="35"/>
      <c r="G79" s="35"/>
      <c r="H79" s="35"/>
      <c r="I79" s="15"/>
      <c r="J79" s="35"/>
      <c r="K79" s="35"/>
      <c r="L79" s="35"/>
      <c r="M79" s="35"/>
      <c r="N79" s="35"/>
      <c r="O79" s="19"/>
      <c r="P79" s="35"/>
      <c r="Q79" s="35"/>
      <c r="R79" s="15"/>
      <c r="S79" s="15"/>
      <c r="T79" s="15"/>
      <c r="U79" s="15"/>
      <c r="V79" s="37"/>
    </row>
    <row r="80" spans="1:22" ht="14.25">
      <c r="A80" s="23" t="str">
        <f>'M1D'!B75</f>
        <v>18/2017</v>
      </c>
      <c r="B80" s="17" t="str">
        <f>'M1D'!C75</f>
        <v>Svetozar Nišavić</v>
      </c>
      <c r="C80" s="19"/>
      <c r="D80" s="19"/>
      <c r="E80" s="35"/>
      <c r="F80" s="35"/>
      <c r="G80" s="35"/>
      <c r="H80" s="35"/>
      <c r="I80" s="15"/>
      <c r="J80" s="35"/>
      <c r="K80" s="35"/>
      <c r="L80" s="35"/>
      <c r="M80" s="35"/>
      <c r="N80" s="35"/>
      <c r="O80" s="19"/>
      <c r="P80" s="35"/>
      <c r="Q80" s="35"/>
      <c r="R80" s="15"/>
      <c r="S80" s="15"/>
      <c r="T80" s="15"/>
      <c r="U80" s="15"/>
      <c r="V80" s="37"/>
    </row>
    <row r="81" spans="1:22" ht="14.25">
      <c r="A81" s="23" t="str">
        <f>'M1D'!B76</f>
        <v>19/2017</v>
      </c>
      <c r="B81" s="17" t="str">
        <f>'M1D'!C76</f>
        <v>Ana Vasiljević</v>
      </c>
      <c r="C81" s="19"/>
      <c r="D81" s="19"/>
      <c r="E81" s="35"/>
      <c r="F81" s="35"/>
      <c r="G81" s="35"/>
      <c r="H81" s="35"/>
      <c r="I81" s="15"/>
      <c r="J81" s="35"/>
      <c r="K81" s="35"/>
      <c r="L81" s="35"/>
      <c r="M81" s="35"/>
      <c r="N81" s="35"/>
      <c r="O81" s="19"/>
      <c r="P81" s="35"/>
      <c r="Q81" s="35"/>
      <c r="R81" s="15"/>
      <c r="S81" s="15"/>
      <c r="T81" s="15"/>
      <c r="U81" s="15"/>
      <c r="V81" s="37"/>
    </row>
    <row r="82" spans="1:22" ht="14.25">
      <c r="A82" s="23" t="str">
        <f>'M1D'!B77</f>
        <v>28/2017</v>
      </c>
      <c r="B82" s="17" t="str">
        <f>'M1D'!C77</f>
        <v>Nikola Krvavac</v>
      </c>
      <c r="C82" s="19"/>
      <c r="D82" s="19"/>
      <c r="E82" s="35"/>
      <c r="F82" s="35"/>
      <c r="G82" s="35"/>
      <c r="H82" s="35"/>
      <c r="I82" s="15"/>
      <c r="J82" s="35"/>
      <c r="K82" s="35"/>
      <c r="L82" s="35"/>
      <c r="M82" s="35"/>
      <c r="N82" s="35"/>
      <c r="O82" s="19"/>
      <c r="P82" s="35"/>
      <c r="Q82" s="35"/>
      <c r="R82" s="15"/>
      <c r="S82" s="15"/>
      <c r="T82" s="15"/>
      <c r="U82" s="15"/>
      <c r="V82" s="37"/>
    </row>
    <row r="83" spans="1:22" ht="14.25">
      <c r="A83" s="23" t="str">
        <f>'M1D'!B78</f>
        <v>57/2017</v>
      </c>
      <c r="B83" s="17" t="str">
        <f>'M1D'!C78</f>
        <v>Aleksandra Sošić</v>
      </c>
      <c r="C83" s="19"/>
      <c r="D83" s="19"/>
      <c r="E83" s="35"/>
      <c r="F83" s="35"/>
      <c r="G83" s="35"/>
      <c r="H83" s="35"/>
      <c r="I83" s="15"/>
      <c r="J83" s="35"/>
      <c r="K83" s="35"/>
      <c r="L83" s="35"/>
      <c r="M83" s="35"/>
      <c r="N83" s="35"/>
      <c r="O83" s="19"/>
      <c r="P83" s="35"/>
      <c r="Q83" s="35"/>
      <c r="R83" s="15"/>
      <c r="S83" s="15"/>
      <c r="T83" s="15"/>
      <c r="U83" s="15"/>
      <c r="V83" s="37"/>
    </row>
    <row r="84" spans="1:22" ht="14.25">
      <c r="A84" s="23" t="str">
        <f>'M1D'!B79</f>
        <v>65/2017</v>
      </c>
      <c r="B84" s="17" t="str">
        <f>'M1D'!C79</f>
        <v>Dejan Knežević</v>
      </c>
      <c r="C84" s="19"/>
      <c r="D84" s="19"/>
      <c r="E84" s="35"/>
      <c r="F84" s="35"/>
      <c r="G84" s="35"/>
      <c r="H84" s="35"/>
      <c r="I84" s="15"/>
      <c r="J84" s="35"/>
      <c r="K84" s="35"/>
      <c r="L84" s="35"/>
      <c r="M84" s="35"/>
      <c r="N84" s="35"/>
      <c r="O84" s="19"/>
      <c r="P84" s="35"/>
      <c r="Q84" s="35"/>
      <c r="R84" s="15"/>
      <c r="S84" s="15"/>
      <c r="T84" s="15"/>
      <c r="U84" s="15"/>
      <c r="V84" s="37"/>
    </row>
    <row r="85" spans="1:22" ht="14.25">
      <c r="A85" s="23" t="str">
        <f>'M1D'!B80</f>
        <v>8/2016</v>
      </c>
      <c r="B85" s="17" t="str">
        <f>'M1D'!C80</f>
        <v>Dragica Aprcović</v>
      </c>
      <c r="C85" s="19"/>
      <c r="D85" s="19"/>
      <c r="E85" s="35"/>
      <c r="F85" s="35"/>
      <c r="G85" s="35"/>
      <c r="H85" s="35"/>
      <c r="I85" s="15"/>
      <c r="J85" s="35"/>
      <c r="K85" s="35"/>
      <c r="L85" s="35"/>
      <c r="M85" s="35"/>
      <c r="N85" s="35"/>
      <c r="O85" s="19"/>
      <c r="P85" s="35"/>
      <c r="Q85" s="35"/>
      <c r="R85" s="15"/>
      <c r="S85" s="15"/>
      <c r="T85" s="15"/>
      <c r="U85" s="15"/>
      <c r="V85" s="37"/>
    </row>
    <row r="86" spans="1:22" ht="14.25">
      <c r="A86" s="23" t="str">
        <f>'M1D'!B81</f>
        <v>28/2016</v>
      </c>
      <c r="B86" s="17" t="str">
        <f>'M1D'!C81</f>
        <v>Nemanja Vukašinović</v>
      </c>
      <c r="C86" s="19"/>
      <c r="D86" s="19"/>
      <c r="E86" s="35"/>
      <c r="F86" s="35"/>
      <c r="G86" s="35"/>
      <c r="H86" s="35"/>
      <c r="I86" s="15"/>
      <c r="J86" s="35"/>
      <c r="K86" s="35"/>
      <c r="L86" s="35"/>
      <c r="M86" s="35"/>
      <c r="N86" s="35"/>
      <c r="O86" s="19"/>
      <c r="P86" s="35"/>
      <c r="Q86" s="35"/>
      <c r="R86" s="15"/>
      <c r="S86" s="15"/>
      <c r="T86" s="15"/>
      <c r="U86" s="15"/>
      <c r="V86" s="37"/>
    </row>
    <row r="87" spans="1:22" ht="14.25">
      <c r="A87" s="23" t="str">
        <f>'M1D'!B82</f>
        <v>33/2016</v>
      </c>
      <c r="B87" s="17" t="str">
        <f>'M1D'!C82</f>
        <v>Stefan Pejaković</v>
      </c>
      <c r="C87" s="19"/>
      <c r="D87" s="19"/>
      <c r="E87" s="35"/>
      <c r="F87" s="35"/>
      <c r="G87" s="35"/>
      <c r="H87" s="35"/>
      <c r="I87" s="15"/>
      <c r="J87" s="35"/>
      <c r="K87" s="35"/>
      <c r="L87" s="35"/>
      <c r="M87" s="35"/>
      <c r="N87" s="35"/>
      <c r="O87" s="19"/>
      <c r="P87" s="35"/>
      <c r="Q87" s="35"/>
      <c r="R87" s="15"/>
      <c r="S87" s="15"/>
      <c r="T87" s="15"/>
      <c r="U87" s="15"/>
      <c r="V87" s="37"/>
    </row>
    <row r="88" spans="1:22" ht="14.25">
      <c r="A88" s="23" t="str">
        <f>'M1D'!B83</f>
        <v>37/2016</v>
      </c>
      <c r="B88" s="17" t="str">
        <f>'M1D'!C83</f>
        <v>Vukosava Đođić</v>
      </c>
      <c r="C88" s="19"/>
      <c r="D88" s="19"/>
      <c r="E88" s="35"/>
      <c r="F88" s="35"/>
      <c r="G88" s="35"/>
      <c r="H88" s="35"/>
      <c r="I88" s="15"/>
      <c r="J88" s="35"/>
      <c r="K88" s="35"/>
      <c r="L88" s="35"/>
      <c r="M88" s="35"/>
      <c r="N88" s="35"/>
      <c r="O88" s="19"/>
      <c r="P88" s="35"/>
      <c r="Q88" s="35"/>
      <c r="R88" s="15"/>
      <c r="S88" s="15"/>
      <c r="T88" s="15"/>
      <c r="U88" s="15"/>
      <c r="V88" s="37"/>
    </row>
    <row r="89" spans="1:22" ht="14.25">
      <c r="A89" s="23" t="str">
        <f>'M1D'!B84</f>
        <v>40/2016</v>
      </c>
      <c r="B89" s="17" t="str">
        <f>'M1D'!C84</f>
        <v>Bogoljub Aranitović</v>
      </c>
      <c r="C89" s="19"/>
      <c r="D89" s="19"/>
      <c r="E89" s="35"/>
      <c r="F89" s="35"/>
      <c r="G89" s="35"/>
      <c r="H89" s="35"/>
      <c r="I89" s="15"/>
      <c r="J89" s="35"/>
      <c r="K89" s="35"/>
      <c r="L89" s="35"/>
      <c r="M89" s="35"/>
      <c r="N89" s="35"/>
      <c r="O89" s="19"/>
      <c r="P89" s="35"/>
      <c r="Q89" s="35"/>
      <c r="R89" s="15"/>
      <c r="S89" s="15"/>
      <c r="T89" s="15"/>
      <c r="U89" s="15"/>
      <c r="V89" s="37"/>
    </row>
    <row r="90" spans="1:22" ht="14.25">
      <c r="A90" s="23" t="str">
        <f>'M1D'!B85</f>
        <v>47/2016</v>
      </c>
      <c r="B90" s="17" t="str">
        <f>'M1D'!C85</f>
        <v>Lejla Rastoder</v>
      </c>
      <c r="C90" s="19"/>
      <c r="D90" s="19"/>
      <c r="E90" s="35"/>
      <c r="F90" s="35"/>
      <c r="G90" s="35"/>
      <c r="H90" s="35"/>
      <c r="I90" s="15"/>
      <c r="J90" s="35"/>
      <c r="K90" s="35"/>
      <c r="L90" s="35"/>
      <c r="M90" s="35"/>
      <c r="N90" s="35"/>
      <c r="O90" s="19"/>
      <c r="P90" s="35"/>
      <c r="Q90" s="35"/>
      <c r="R90" s="15"/>
      <c r="S90" s="15"/>
      <c r="T90" s="15"/>
      <c r="U90" s="15"/>
      <c r="V90" s="37"/>
    </row>
    <row r="91" spans="1:22" ht="14.25">
      <c r="A91" s="23" t="str">
        <f>'M1D'!B86</f>
        <v>13/2015</v>
      </c>
      <c r="B91" s="17" t="str">
        <f>'M1D'!C86</f>
        <v>Omer Kriještorac</v>
      </c>
      <c r="C91" s="19"/>
      <c r="D91" s="19"/>
      <c r="E91" s="35"/>
      <c r="F91" s="35"/>
      <c r="G91" s="35"/>
      <c r="H91" s="35"/>
      <c r="I91" s="15"/>
      <c r="J91" s="35"/>
      <c r="K91" s="35"/>
      <c r="L91" s="35"/>
      <c r="M91" s="35"/>
      <c r="N91" s="35"/>
      <c r="O91" s="19"/>
      <c r="P91" s="35"/>
      <c r="Q91" s="35"/>
      <c r="R91" s="15"/>
      <c r="S91" s="15"/>
      <c r="T91" s="15"/>
      <c r="U91" s="15"/>
      <c r="V91" s="37"/>
    </row>
    <row r="92" spans="1:22" ht="14.25">
      <c r="A92" s="23" t="str">
        <f>'M1D'!B87</f>
        <v>42/2014</v>
      </c>
      <c r="B92" s="17" t="str">
        <f>'M1D'!C87</f>
        <v>Ana Čabarkapa</v>
      </c>
      <c r="C92" s="19"/>
      <c r="D92" s="19"/>
      <c r="E92" s="35"/>
      <c r="F92" s="35"/>
      <c r="G92" s="35"/>
      <c r="H92" s="35"/>
      <c r="I92" s="15"/>
      <c r="J92" s="35"/>
      <c r="K92" s="35"/>
      <c r="L92" s="35"/>
      <c r="M92" s="35"/>
      <c r="N92" s="35"/>
      <c r="O92" s="19"/>
      <c r="P92" s="35"/>
      <c r="Q92" s="35"/>
      <c r="R92" s="15"/>
      <c r="S92" s="15"/>
      <c r="T92" s="15"/>
      <c r="U92" s="15"/>
      <c r="V92" s="37"/>
    </row>
    <row r="93" spans="1:22" ht="14.25">
      <c r="A93" s="23" t="str">
        <f>'M1D'!B88</f>
        <v>63/2014</v>
      </c>
      <c r="B93" s="17" t="str">
        <f>'M1D'!C88</f>
        <v>Petar Dubljević</v>
      </c>
      <c r="C93" s="19"/>
      <c r="D93" s="19"/>
      <c r="E93" s="35"/>
      <c r="F93" s="35"/>
      <c r="G93" s="35"/>
      <c r="H93" s="35"/>
      <c r="I93" s="15"/>
      <c r="J93" s="35"/>
      <c r="K93" s="35"/>
      <c r="L93" s="35"/>
      <c r="M93" s="35"/>
      <c r="N93" s="35"/>
      <c r="O93" s="19"/>
      <c r="P93" s="35"/>
      <c r="Q93" s="35"/>
      <c r="R93" s="15"/>
      <c r="S93" s="15"/>
      <c r="T93" s="15"/>
      <c r="U93" s="15"/>
      <c r="V93" s="37"/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12" sqref="M12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23" t="s">
        <v>27</v>
      </c>
      <c r="B1" s="124"/>
      <c r="C1" s="124"/>
      <c r="D1" s="124"/>
      <c r="E1" s="124"/>
      <c r="F1" s="128" t="s">
        <v>36</v>
      </c>
      <c r="G1" s="128"/>
      <c r="H1" s="129"/>
    </row>
    <row r="2" spans="1:8" ht="22.5" customHeight="1">
      <c r="A2" s="130" t="s">
        <v>223</v>
      </c>
      <c r="B2" s="131"/>
      <c r="C2" s="131"/>
      <c r="D2" s="131"/>
      <c r="E2" s="131"/>
      <c r="F2" s="131"/>
      <c r="G2" s="131"/>
      <c r="H2" s="131"/>
    </row>
    <row r="3" spans="1:8" ht="27" customHeight="1">
      <c r="A3" s="132" t="s">
        <v>42</v>
      </c>
      <c r="B3" s="131"/>
      <c r="C3" s="131"/>
      <c r="D3" s="125" t="s">
        <v>221</v>
      </c>
      <c r="E3" s="126"/>
      <c r="F3" s="126"/>
      <c r="G3" s="126"/>
      <c r="H3" s="126"/>
    </row>
    <row r="4" spans="1:8" ht="17.25" customHeight="1">
      <c r="A4" s="133" t="s">
        <v>222</v>
      </c>
      <c r="B4" s="131"/>
      <c r="C4" s="131"/>
      <c r="D4" s="131"/>
      <c r="E4" s="127" t="s">
        <v>39</v>
      </c>
      <c r="F4" s="127"/>
      <c r="G4" s="127"/>
      <c r="H4" s="127"/>
    </row>
    <row r="5" spans="2:8" ht="4.5" customHeight="1">
      <c r="B5" s="134"/>
      <c r="C5" s="134"/>
      <c r="D5" s="134"/>
      <c r="E5" s="134"/>
      <c r="F5" s="134"/>
      <c r="G5" s="134"/>
      <c r="H5" s="134"/>
    </row>
    <row r="6" spans="1:8" s="12" customFormat="1" ht="25.5" customHeight="1" thickBot="1">
      <c r="A6" s="114" t="s">
        <v>37</v>
      </c>
      <c r="B6" s="119" t="s">
        <v>9</v>
      </c>
      <c r="C6" s="121" t="s">
        <v>28</v>
      </c>
      <c r="D6" s="121"/>
      <c r="E6" s="116" t="s">
        <v>29</v>
      </c>
      <c r="F6" s="117"/>
      <c r="G6" s="118"/>
      <c r="H6" s="121" t="s">
        <v>30</v>
      </c>
    </row>
    <row r="7" spans="1:8" s="12" customFormat="1" ht="42" customHeight="1" thickBot="1" thickTop="1">
      <c r="A7" s="115"/>
      <c r="B7" s="120"/>
      <c r="C7" s="122"/>
      <c r="D7" s="122"/>
      <c r="E7" s="16" t="s">
        <v>31</v>
      </c>
      <c r="F7" s="13" t="s">
        <v>32</v>
      </c>
      <c r="G7" s="13" t="s">
        <v>6</v>
      </c>
      <c r="H7" s="121"/>
    </row>
    <row r="8" spans="1:8" ht="15" customHeight="1" thickTop="1">
      <c r="A8" s="18">
        <f>'M1D'!A3</f>
        <v>1</v>
      </c>
      <c r="B8" s="41" t="str">
        <f>'M1D'!B3</f>
        <v>1/2019</v>
      </c>
      <c r="C8" s="112" t="str">
        <f>'M1D'!C3</f>
        <v>Ena Ražnatović</v>
      </c>
      <c r="D8" s="113"/>
      <c r="E8" s="42">
        <f>IF(AND(Osvojeni!I8="",Osvojeni!O8=""),"",SUM(Osvojeni!I8,Osvojeni!O8))</f>
      </c>
      <c r="F8" s="43">
        <f>IF(AND(Osvojeni!R8="",Osvojeni!S8=""),"",IF(Osvojeni!S8="",Osvojeni!R8,Osvojeni!S8))</f>
      </c>
      <c r="G8" s="15">
        <f>IF(Osvojeni!T8="","",Osvojeni!T8)</f>
      </c>
      <c r="H8" s="15">
        <f>IF(Osvojeni!U8="","",Osvojeni!U8)</f>
      </c>
    </row>
    <row r="9" spans="1:8" ht="15" customHeight="1">
      <c r="A9" s="18">
        <f>'M1D'!A4</f>
        <v>2</v>
      </c>
      <c r="B9" s="41" t="str">
        <f>'M1D'!B4</f>
        <v>2/2019</v>
      </c>
      <c r="C9" s="112" t="str">
        <f>'M1D'!C4</f>
        <v>Nikola Poleksić</v>
      </c>
      <c r="D9" s="113"/>
      <c r="E9" s="42">
        <f>IF(AND(Osvojeni!I9="",Osvojeni!O9=""),"",SUM(Osvojeni!I9,Osvojeni!O9))</f>
      </c>
      <c r="F9" s="43">
        <f>IF(AND(Osvojeni!R9="",Osvojeni!S9=""),"",IF(Osvojeni!S9="",Osvojeni!R9,Osvojeni!S9))</f>
      </c>
      <c r="G9" s="15">
        <f>IF(Osvojeni!T9="","",Osvojeni!T9)</f>
      </c>
      <c r="H9" s="15">
        <f>IF(Osvojeni!U9="","",Osvojeni!U9)</f>
      </c>
    </row>
    <row r="10" spans="1:8" ht="15" customHeight="1">
      <c r="A10" s="18">
        <f>'M1D'!A5</f>
        <v>3</v>
      </c>
      <c r="B10" s="41" t="str">
        <f>'M1D'!B5</f>
        <v>3/2019</v>
      </c>
      <c r="C10" s="112" t="str">
        <f>'M1D'!C5</f>
        <v>Kosta Radonjić</v>
      </c>
      <c r="D10" s="113"/>
      <c r="E10" s="42">
        <f>IF(AND(Osvojeni!I10="",Osvojeni!O10=""),"",SUM(Osvojeni!I10,Osvojeni!O10))</f>
      </c>
      <c r="F10" s="43">
        <f>IF(AND(Osvojeni!R10="",Osvojeni!S10=""),"",IF(Osvojeni!S10="",Osvojeni!R10,Osvojeni!S10))</f>
      </c>
      <c r="G10" s="15">
        <f>IF(Osvojeni!T10="","",Osvojeni!T10)</f>
      </c>
      <c r="H10" s="15">
        <f>IF(Osvojeni!U10="","",Osvojeni!U10)</f>
      </c>
    </row>
    <row r="11" spans="1:8" ht="15" customHeight="1">
      <c r="A11" s="18">
        <f>'M1D'!A6</f>
        <v>4</v>
      </c>
      <c r="B11" s="41" t="str">
        <f>'M1D'!B6</f>
        <v>4/2019</v>
      </c>
      <c r="C11" s="112" t="str">
        <f>'M1D'!C6</f>
        <v>Tadija Radonjić</v>
      </c>
      <c r="D11" s="113"/>
      <c r="E11" s="42">
        <f>IF(AND(Osvojeni!I11="",Osvojeni!O11=""),"",SUM(Osvojeni!I11,Osvojeni!O11))</f>
      </c>
      <c r="F11" s="43">
        <f>IF(AND(Osvojeni!R11="",Osvojeni!S11=""),"",IF(Osvojeni!S11="",Osvojeni!R11,Osvojeni!S11))</f>
      </c>
      <c r="G11" s="15">
        <f>IF(Osvojeni!T11="","",Osvojeni!T11)</f>
      </c>
      <c r="H11" s="15">
        <f>IF(Osvojeni!U11="","",Osvojeni!U11)</f>
      </c>
    </row>
    <row r="12" spans="1:8" ht="15" customHeight="1">
      <c r="A12" s="18">
        <f>'M1D'!A7</f>
        <v>5</v>
      </c>
      <c r="B12" s="41" t="str">
        <f>'M1D'!B7</f>
        <v>5/2019</v>
      </c>
      <c r="C12" s="112" t="str">
        <f>'M1D'!C7</f>
        <v>Katarina Jokić</v>
      </c>
      <c r="D12" s="113"/>
      <c r="E12" s="42">
        <f>IF(AND(Osvojeni!I12="",Osvojeni!O12=""),"",SUM(Osvojeni!I12,Osvojeni!O12))</f>
      </c>
      <c r="F12" s="43">
        <f>IF(AND(Osvojeni!R12="",Osvojeni!S12=""),"",IF(Osvojeni!S12="",Osvojeni!R12,Osvojeni!S12))</f>
      </c>
      <c r="G12" s="15">
        <f>IF(Osvojeni!T12="","",Osvojeni!T12)</f>
      </c>
      <c r="H12" s="15">
        <f>IF(Osvojeni!U12="","",Osvojeni!U12)</f>
      </c>
    </row>
    <row r="13" spans="1:8" ht="15" customHeight="1">
      <c r="A13" s="18">
        <f>'M1D'!A8</f>
        <v>6</v>
      </c>
      <c r="B13" s="41" t="str">
        <f>'M1D'!B8</f>
        <v>6/2019</v>
      </c>
      <c r="C13" s="112" t="str">
        <f>'M1D'!C8</f>
        <v>Nikola Tomić</v>
      </c>
      <c r="D13" s="113"/>
      <c r="E13" s="42">
        <f>IF(AND(Osvojeni!I13="",Osvojeni!O13=""),"",SUM(Osvojeni!I13,Osvojeni!O13))</f>
      </c>
      <c r="F13" s="43">
        <f>IF(AND(Osvojeni!R13="",Osvojeni!S13=""),"",IF(Osvojeni!S13="",Osvojeni!R13,Osvojeni!S13))</f>
      </c>
      <c r="G13" s="15">
        <f>IF(Osvojeni!T13="","",Osvojeni!T13)</f>
      </c>
      <c r="H13" s="15">
        <f>IF(Osvojeni!U13="","",Osvojeni!U13)</f>
      </c>
    </row>
    <row r="14" spans="1:8" ht="15" customHeight="1">
      <c r="A14" s="18">
        <f>'M1D'!A9</f>
        <v>7</v>
      </c>
      <c r="B14" s="41" t="str">
        <f>'M1D'!B9</f>
        <v>7/2019</v>
      </c>
      <c r="C14" s="112" t="str">
        <f>'M1D'!C9</f>
        <v>Luka Maraš</v>
      </c>
      <c r="D14" s="113"/>
      <c r="E14" s="42">
        <f>IF(AND(Osvojeni!I14="",Osvojeni!O14=""),"",SUM(Osvojeni!I14,Osvojeni!O14))</f>
      </c>
      <c r="F14" s="43">
        <f>IF(AND(Osvojeni!R14="",Osvojeni!S14=""),"",IF(Osvojeni!S14="",Osvojeni!R14,Osvojeni!S14))</f>
      </c>
      <c r="G14" s="15">
        <f>IF(Osvojeni!T14="","",Osvojeni!T14)</f>
      </c>
      <c r="H14" s="15">
        <f>IF(Osvojeni!U14="","",Osvojeni!U14)</f>
      </c>
    </row>
    <row r="15" spans="1:8" ht="15" customHeight="1">
      <c r="A15" s="18">
        <f>'M1D'!A10</f>
        <v>8</v>
      </c>
      <c r="B15" s="41" t="str">
        <f>'M1D'!B10</f>
        <v>8/2019</v>
      </c>
      <c r="C15" s="112" t="str">
        <f>'M1D'!C10</f>
        <v>Katarina Stanojević</v>
      </c>
      <c r="D15" s="113"/>
      <c r="E15" s="42">
        <f>IF(AND(Osvojeni!I15="",Osvojeni!O15=""),"",SUM(Osvojeni!I15,Osvojeni!O15))</f>
      </c>
      <c r="F15" s="43">
        <f>IF(AND(Osvojeni!R15="",Osvojeni!S15=""),"",IF(Osvojeni!S15="",Osvojeni!R15,Osvojeni!S15))</f>
      </c>
      <c r="G15" s="15">
        <f>IF(Osvojeni!T15="","",Osvojeni!T15)</f>
      </c>
      <c r="H15" s="15">
        <f>IF(Osvojeni!U15="","",Osvojeni!U15)</f>
      </c>
    </row>
    <row r="16" spans="1:8" ht="15" customHeight="1">
      <c r="A16" s="18">
        <f>'M1D'!A11</f>
        <v>9</v>
      </c>
      <c r="B16" s="41" t="str">
        <f>'M1D'!B11</f>
        <v>9/2019</v>
      </c>
      <c r="C16" s="112" t="str">
        <f>'M1D'!C11</f>
        <v>Nina Vukčević</v>
      </c>
      <c r="D16" s="113"/>
      <c r="E16" s="42">
        <f>IF(AND(Osvojeni!I16="",Osvojeni!O16=""),"",SUM(Osvojeni!I16,Osvojeni!O16))</f>
      </c>
      <c r="F16" s="43">
        <f>IF(AND(Osvojeni!R16="",Osvojeni!S16=""),"",IF(Osvojeni!S16="",Osvojeni!R16,Osvojeni!S16))</f>
      </c>
      <c r="G16" s="15">
        <f>IF(Osvojeni!T16="","",Osvojeni!T16)</f>
      </c>
      <c r="H16" s="15">
        <f>IF(Osvojeni!U16="","",Osvojeni!U16)</f>
      </c>
    </row>
    <row r="17" spans="1:8" ht="15" customHeight="1">
      <c r="A17" s="18">
        <f>'M1D'!A12</f>
        <v>10</v>
      </c>
      <c r="B17" s="41" t="str">
        <f>'M1D'!B12</f>
        <v>10/2019</v>
      </c>
      <c r="C17" s="112" t="str">
        <f>'M1D'!C12</f>
        <v>Filip Radonjić</v>
      </c>
      <c r="D17" s="113"/>
      <c r="E17" s="42">
        <f>IF(AND(Osvojeni!I17="",Osvojeni!O17=""),"",SUM(Osvojeni!I17,Osvojeni!O17))</f>
      </c>
      <c r="F17" s="43">
        <f>IF(AND(Osvojeni!R17="",Osvojeni!S17=""),"",IF(Osvojeni!S17="",Osvojeni!R17,Osvojeni!S17))</f>
      </c>
      <c r="G17" s="15">
        <f>IF(Osvojeni!T17="","",Osvojeni!T17)</f>
      </c>
      <c r="H17" s="15">
        <f>IF(Osvojeni!U17="","",Osvojeni!U17)</f>
      </c>
    </row>
    <row r="18" spans="1:8" ht="15" customHeight="1">
      <c r="A18" s="18">
        <f>'M1D'!A13</f>
        <v>11</v>
      </c>
      <c r="B18" s="41" t="str">
        <f>'M1D'!B13</f>
        <v>11/2019</v>
      </c>
      <c r="C18" s="112" t="str">
        <f>'M1D'!C13</f>
        <v>Denina Ajanović</v>
      </c>
      <c r="D18" s="113"/>
      <c r="E18" s="42">
        <f>IF(AND(Osvojeni!I18="",Osvojeni!O18=""),"",SUM(Osvojeni!I18,Osvojeni!O18))</f>
      </c>
      <c r="F18" s="43">
        <f>IF(AND(Osvojeni!R18="",Osvojeni!S18=""),"",IF(Osvojeni!S18="",Osvojeni!R18,Osvojeni!S18))</f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41" t="str">
        <f>'M1D'!B14</f>
        <v>12/2019</v>
      </c>
      <c r="C19" s="112" t="str">
        <f>'M1D'!C14</f>
        <v>Koča Đuranović</v>
      </c>
      <c r="D19" s="113"/>
      <c r="E19" s="42">
        <f>IF(AND(Osvojeni!I19="",Osvojeni!O19=""),"",SUM(Osvojeni!I19,Osvojeni!O19))</f>
      </c>
      <c r="F19" s="43">
        <f>IF(AND(Osvojeni!R19="",Osvojeni!S19=""),"",IF(Osvojeni!S19="",Osvojeni!R19,Osvojeni!S19))</f>
      </c>
      <c r="G19" s="15">
        <f>IF(Osvojeni!T19="","",Osvojeni!T19)</f>
      </c>
      <c r="H19" s="15">
        <f>IF(Osvojeni!U19="","",Osvojeni!U19)</f>
      </c>
    </row>
    <row r="20" spans="1:8" ht="15" customHeight="1">
      <c r="A20" s="18">
        <f>'M1D'!A15</f>
        <v>13</v>
      </c>
      <c r="B20" s="41" t="str">
        <f>'M1D'!B15</f>
        <v>13/2019</v>
      </c>
      <c r="C20" s="112" t="str">
        <f>'M1D'!C15</f>
        <v>Katarina Lalić</v>
      </c>
      <c r="D20" s="113"/>
      <c r="E20" s="42">
        <f>IF(AND(Osvojeni!I20="",Osvojeni!O20=""),"",SUM(Osvojeni!I20,Osvojeni!O20))</f>
      </c>
      <c r="F20" s="43">
        <f>IF(AND(Osvojeni!R20="",Osvojeni!S20=""),"",IF(Osvojeni!S20="",Osvojeni!R20,Osvojeni!S20))</f>
      </c>
      <c r="G20" s="15">
        <f>IF(Osvojeni!T20="","",Osvojeni!T20)</f>
      </c>
      <c r="H20" s="15">
        <f>IF(Osvojeni!U20="","",Osvojeni!U20)</f>
      </c>
    </row>
    <row r="21" spans="1:8" ht="15" customHeight="1">
      <c r="A21" s="18">
        <f>'M1D'!A16</f>
        <v>14</v>
      </c>
      <c r="B21" s="41" t="str">
        <f>'M1D'!B16</f>
        <v>14/2019</v>
      </c>
      <c r="C21" s="112" t="str">
        <f>'M1D'!C16</f>
        <v>Jovana Tomović</v>
      </c>
      <c r="D21" s="113"/>
      <c r="E21" s="42">
        <f>IF(AND(Osvojeni!I21="",Osvojeni!O21=""),"",SUM(Osvojeni!I21,Osvojeni!O21))</f>
      </c>
      <c r="F21" s="43">
        <f>IF(AND(Osvojeni!R21="",Osvojeni!S21=""),"",IF(Osvojeni!S21="",Osvojeni!R21,Osvojeni!S21))</f>
      </c>
      <c r="G21" s="15">
        <f>IF(Osvojeni!T21="","",Osvojeni!T21)</f>
      </c>
      <c r="H21" s="15">
        <f>IF(Osvojeni!U21="","",Osvojeni!U21)</f>
      </c>
    </row>
    <row r="22" spans="1:8" ht="15" customHeight="1">
      <c r="A22" s="18">
        <f>'M1D'!A17</f>
        <v>15</v>
      </c>
      <c r="B22" s="41" t="str">
        <f>'M1D'!B17</f>
        <v>15/2019</v>
      </c>
      <c r="C22" s="112" t="str">
        <f>'M1D'!C17</f>
        <v>Isidora Čolović</v>
      </c>
      <c r="D22" s="113"/>
      <c r="E22" s="42">
        <f>IF(AND(Osvojeni!I22="",Osvojeni!O22=""),"",SUM(Osvojeni!I22,Osvojeni!O22))</f>
      </c>
      <c r="F22" s="43">
        <f>IF(AND(Osvojeni!R22="",Osvojeni!S22=""),"",IF(Osvojeni!S22="",Osvojeni!R22,Osvojeni!S22))</f>
      </c>
      <c r="G22" s="15">
        <f>IF(Osvojeni!T22="","",Osvojeni!T22)</f>
      </c>
      <c r="H22" s="15">
        <f>IF(Osvojeni!U22="","",Osvojeni!U22)</f>
      </c>
    </row>
    <row r="23" spans="1:8" ht="15" customHeight="1">
      <c r="A23" s="18">
        <f>'M1D'!A18</f>
        <v>16</v>
      </c>
      <c r="B23" s="41" t="str">
        <f>'M1D'!B18</f>
        <v>16/2019</v>
      </c>
      <c r="C23" s="112" t="str">
        <f>'M1D'!C18</f>
        <v>Blažo Obradović</v>
      </c>
      <c r="D23" s="113"/>
      <c r="E23" s="42">
        <f>IF(AND(Osvojeni!I23="",Osvojeni!O23=""),"",SUM(Osvojeni!I23,Osvojeni!O23))</f>
      </c>
      <c r="F23" s="43">
        <f>IF(AND(Osvojeni!R23="",Osvojeni!S23=""),"",IF(Osvojeni!S23="",Osvojeni!R23,Osvojeni!S23))</f>
      </c>
      <c r="G23" s="15">
        <f>IF(Osvojeni!T23="","",Osvojeni!T23)</f>
      </c>
      <c r="H23" s="15">
        <f>IF(Osvojeni!U23="","",Osvojeni!U23)</f>
      </c>
    </row>
    <row r="24" spans="1:8" ht="15" customHeight="1">
      <c r="A24" s="18">
        <f>'M1D'!A19</f>
        <v>17</v>
      </c>
      <c r="B24" s="41" t="str">
        <f>'M1D'!B19</f>
        <v>17/2019</v>
      </c>
      <c r="C24" s="112" t="str">
        <f>'M1D'!C19</f>
        <v>Zoran Rutović</v>
      </c>
      <c r="D24" s="113"/>
      <c r="E24" s="42">
        <f>IF(AND(Osvojeni!I24="",Osvojeni!O24=""),"",SUM(Osvojeni!I24,Osvojeni!O24))</f>
      </c>
      <c r="F24" s="43">
        <f>IF(AND(Osvojeni!R24="",Osvojeni!S24=""),"",IF(Osvojeni!S24="",Osvojeni!R24,Osvojeni!S24))</f>
      </c>
      <c r="G24" s="15">
        <f>IF(Osvojeni!T24="","",Osvojeni!T24)</f>
      </c>
      <c r="H24" s="15">
        <f>IF(Osvojeni!U24="","",Osvojeni!U24)</f>
      </c>
    </row>
    <row r="25" spans="1:8" ht="15" customHeight="1">
      <c r="A25" s="18">
        <f>'M1D'!A20</f>
        <v>18</v>
      </c>
      <c r="B25" s="41" t="str">
        <f>'M1D'!B20</f>
        <v>18/2019</v>
      </c>
      <c r="C25" s="112" t="str">
        <f>'M1D'!C20</f>
        <v>Nemanja Babić</v>
      </c>
      <c r="D25" s="113"/>
      <c r="E25" s="42">
        <f>IF(AND(Osvojeni!I25="",Osvojeni!O25=""),"",SUM(Osvojeni!I25,Osvojeni!O25))</f>
      </c>
      <c r="F25" s="43">
        <f>IF(AND(Osvojeni!R25="",Osvojeni!S25=""),"",IF(Osvojeni!S25="",Osvojeni!R25,Osvojeni!S25))</f>
      </c>
      <c r="G25" s="15">
        <f>IF(Osvojeni!T25="","",Osvojeni!T25)</f>
      </c>
      <c r="H25" s="15">
        <f>IF(Osvojeni!U25="","",Osvojeni!U25)</f>
      </c>
    </row>
    <row r="26" spans="1:8" ht="15" customHeight="1">
      <c r="A26" s="18">
        <f>'M1D'!A21</f>
        <v>19</v>
      </c>
      <c r="B26" s="41" t="str">
        <f>'M1D'!B21</f>
        <v>19/2019</v>
      </c>
      <c r="C26" s="112" t="str">
        <f>'M1D'!C21</f>
        <v>Boško Marinović</v>
      </c>
      <c r="D26" s="113"/>
      <c r="E26" s="42">
        <f>IF(AND(Osvojeni!I26="",Osvojeni!O26=""),"",SUM(Osvojeni!I26,Osvojeni!O26))</f>
      </c>
      <c r="F26" s="43">
        <f>IF(AND(Osvojeni!R26="",Osvojeni!S26=""),"",IF(Osvojeni!S26="",Osvojeni!R26,Osvojeni!S26))</f>
      </c>
      <c r="G26" s="15">
        <f>IF(Osvojeni!T26="","",Osvojeni!T26)</f>
      </c>
      <c r="H26" s="15">
        <f>IF(Osvojeni!U26="","",Osvojeni!U26)</f>
      </c>
    </row>
    <row r="27" spans="1:8" ht="15" customHeight="1">
      <c r="A27" s="18">
        <f>'M1D'!A22</f>
        <v>20</v>
      </c>
      <c r="B27" s="41" t="str">
        <f>'M1D'!B22</f>
        <v>20/2019</v>
      </c>
      <c r="C27" s="112" t="str">
        <f>'M1D'!C22</f>
        <v>Nikola Mugoša</v>
      </c>
      <c r="D27" s="113"/>
      <c r="E27" s="42">
        <f>IF(AND(Osvojeni!I27="",Osvojeni!O27=""),"",SUM(Osvojeni!I27,Osvojeni!O27))</f>
      </c>
      <c r="F27" s="43">
        <f>IF(AND(Osvojeni!R27="",Osvojeni!S27=""),"",IF(Osvojeni!S27="",Osvojeni!R27,Osvojeni!S27))</f>
      </c>
      <c r="G27" s="15">
        <f>IF(Osvojeni!T27="","",Osvojeni!T27)</f>
      </c>
      <c r="H27" s="15">
        <f>IF(Osvojeni!U27="","",Osvojeni!U27)</f>
      </c>
    </row>
    <row r="28" spans="1:8" ht="15" customHeight="1">
      <c r="A28" s="18">
        <f>'M1D'!A23</f>
        <v>21</v>
      </c>
      <c r="B28" s="41" t="str">
        <f>'M1D'!B23</f>
        <v>21/2019</v>
      </c>
      <c r="C28" s="112" t="str">
        <f>'M1D'!C23</f>
        <v>Dalida Mekić</v>
      </c>
      <c r="D28" s="113"/>
      <c r="E28" s="42">
        <f>IF(AND(Osvojeni!I28="",Osvojeni!O28=""),"",SUM(Osvojeni!I28,Osvojeni!O28))</f>
      </c>
      <c r="F28" s="43">
        <f>IF(AND(Osvojeni!R28="",Osvojeni!S28=""),"",IF(Osvojeni!S28="",Osvojeni!R28,Osvojeni!S28))</f>
      </c>
      <c r="G28" s="15">
        <f>IF(Osvojeni!T28="","",Osvojeni!T28)</f>
      </c>
      <c r="H28" s="15">
        <f>IF(Osvojeni!U28="","",Osvojeni!U28)</f>
      </c>
    </row>
    <row r="29" spans="1:8" ht="15" customHeight="1">
      <c r="A29" s="18">
        <f>'M1D'!A24</f>
        <v>22</v>
      </c>
      <c r="B29" s="41" t="str">
        <f>'M1D'!B24</f>
        <v>22/2019</v>
      </c>
      <c r="C29" s="112" t="str">
        <f>'M1D'!C24</f>
        <v>Vesna Andesilić</v>
      </c>
      <c r="D29" s="113"/>
      <c r="E29" s="42">
        <f>IF(AND(Osvojeni!I29="",Osvojeni!O29=""),"",SUM(Osvojeni!I29,Osvojeni!O29))</f>
      </c>
      <c r="F29" s="43">
        <f>IF(AND(Osvojeni!R29="",Osvojeni!S29=""),"",IF(Osvojeni!S29="",Osvojeni!R29,Osvojeni!S29))</f>
      </c>
      <c r="G29" s="15">
        <f>IF(Osvojeni!T29="","",Osvojeni!T29)</f>
      </c>
      <c r="H29" s="15">
        <f>IF(Osvojeni!U29="","",Osvojeni!U29)</f>
      </c>
    </row>
    <row r="30" spans="1:8" ht="15" customHeight="1">
      <c r="A30" s="18">
        <f>'M1D'!A25</f>
        <v>23</v>
      </c>
      <c r="B30" s="41" t="str">
        <f>'M1D'!B25</f>
        <v>23/2019</v>
      </c>
      <c r="C30" s="112" t="str">
        <f>'M1D'!C25</f>
        <v>Marija Bojanić</v>
      </c>
      <c r="D30" s="113"/>
      <c r="E30" s="42">
        <f>IF(AND(Osvojeni!I30="",Osvojeni!O30=""),"",SUM(Osvojeni!I30,Osvojeni!O30))</f>
      </c>
      <c r="F30" s="43">
        <f>IF(AND(Osvojeni!R30="",Osvojeni!S30=""),"",IF(Osvojeni!S30="",Osvojeni!R30,Osvojeni!S30))</f>
      </c>
      <c r="G30" s="15">
        <f>IF(Osvojeni!T30="","",Osvojeni!T30)</f>
      </c>
      <c r="H30" s="15">
        <f>IF(Osvojeni!U30="","",Osvojeni!U30)</f>
      </c>
    </row>
    <row r="31" spans="1:8" ht="15" customHeight="1">
      <c r="A31" s="18">
        <f>'M1D'!A26</f>
        <v>24</v>
      </c>
      <c r="B31" s="41" t="str">
        <f>'M1D'!B26</f>
        <v>24/2019</v>
      </c>
      <c r="C31" s="112" t="str">
        <f>'M1D'!C26</f>
        <v>Ivana Božović</v>
      </c>
      <c r="D31" s="113"/>
      <c r="E31" s="42">
        <f>IF(AND(Osvojeni!I31="",Osvojeni!O31=""),"",SUM(Osvojeni!I31,Osvojeni!O31))</f>
      </c>
      <c r="F31" s="43">
        <f>IF(AND(Osvojeni!R31="",Osvojeni!S31=""),"",IF(Osvojeni!S31="",Osvojeni!R31,Osvojeni!S31))</f>
      </c>
      <c r="G31" s="15">
        <f>IF(Osvojeni!T31="","",Osvojeni!T31)</f>
      </c>
      <c r="H31" s="15">
        <f>IF(Osvojeni!U31="","",Osvojeni!U31)</f>
      </c>
    </row>
    <row r="32" spans="1:8" ht="15" customHeight="1">
      <c r="A32" s="18">
        <f>'M1D'!A27</f>
        <v>25</v>
      </c>
      <c r="B32" s="41" t="str">
        <f>'M1D'!B27</f>
        <v>25/2019</v>
      </c>
      <c r="C32" s="112" t="str">
        <f>'M1D'!C27</f>
        <v>Jovan Terzić</v>
      </c>
      <c r="D32" s="113"/>
      <c r="E32" s="42">
        <f>IF(AND(Osvojeni!I32="",Osvojeni!O32=""),"",SUM(Osvojeni!I32,Osvojeni!O32))</f>
      </c>
      <c r="F32" s="43">
        <f>IF(AND(Osvojeni!R32="",Osvojeni!S32=""),"",IF(Osvojeni!S32="",Osvojeni!R32,Osvojeni!S32))</f>
      </c>
      <c r="G32" s="15">
        <f>IF(Osvojeni!T32="","",Osvojeni!T32)</f>
      </c>
      <c r="H32" s="15">
        <f>IF(Osvojeni!U32="","",Osvojeni!U32)</f>
      </c>
    </row>
    <row r="33" spans="1:8" ht="15" customHeight="1">
      <c r="A33" s="18">
        <f>'M1D'!A28</f>
        <v>26</v>
      </c>
      <c r="B33" s="41" t="str">
        <f>'M1D'!B28</f>
        <v>26/2019</v>
      </c>
      <c r="C33" s="112" t="str">
        <f>'M1D'!C28</f>
        <v>Vukosava Maraš</v>
      </c>
      <c r="D33" s="113"/>
      <c r="E33" s="42">
        <f>IF(AND(Osvojeni!I33="",Osvojeni!O33=""),"",SUM(Osvojeni!I33,Osvojeni!O33))</f>
      </c>
      <c r="F33" s="43">
        <f>IF(AND(Osvojeni!R33="",Osvojeni!S33=""),"",IF(Osvojeni!S33="",Osvojeni!R33,Osvojeni!S33))</f>
      </c>
      <c r="G33" s="15">
        <f>IF(Osvojeni!T33="","",Osvojeni!T33)</f>
      </c>
      <c r="H33" s="15">
        <f>IF(Osvojeni!U33="","",Osvojeni!U33)</f>
      </c>
    </row>
    <row r="34" spans="1:8" ht="15" customHeight="1">
      <c r="A34" s="18">
        <f>'M1D'!A29</f>
        <v>27</v>
      </c>
      <c r="B34" s="41" t="str">
        <f>'M1D'!B29</f>
        <v>27/2019</v>
      </c>
      <c r="C34" s="112" t="str">
        <f>'M1D'!C29</f>
        <v>Nebojša Bojanić</v>
      </c>
      <c r="D34" s="113"/>
      <c r="E34" s="42">
        <f>IF(AND(Osvojeni!I34="",Osvojeni!O34=""),"",SUM(Osvojeni!I34,Osvojeni!O34))</f>
      </c>
      <c r="F34" s="43">
        <f>IF(AND(Osvojeni!R34="",Osvojeni!S34=""),"",IF(Osvojeni!S34="",Osvojeni!R34,Osvojeni!S34))</f>
      </c>
      <c r="G34" s="15">
        <f>IF(Osvojeni!T34="","",Osvojeni!T34)</f>
      </c>
      <c r="H34" s="15">
        <f>IF(Osvojeni!U34="","",Osvojeni!U34)</f>
      </c>
    </row>
    <row r="35" spans="1:8" ht="15" customHeight="1">
      <c r="A35" s="18">
        <f>'M1D'!A30</f>
        <v>28</v>
      </c>
      <c r="B35" s="41" t="str">
        <f>'M1D'!B30</f>
        <v>28/2019</v>
      </c>
      <c r="C35" s="112" t="str">
        <f>'M1D'!C30</f>
        <v>Leo Paljušević</v>
      </c>
      <c r="D35" s="113"/>
      <c r="E35" s="42">
        <f>IF(AND(Osvojeni!I35="",Osvojeni!O35=""),"",SUM(Osvojeni!I35,Osvojeni!O35))</f>
      </c>
      <c r="F35" s="43">
        <f>IF(AND(Osvojeni!R35="",Osvojeni!S35=""),"",IF(Osvojeni!S35="",Osvojeni!R35,Osvojeni!S35))</f>
      </c>
      <c r="G35" s="15">
        <f>IF(Osvojeni!T35="","",Osvojeni!T35)</f>
      </c>
      <c r="H35" s="15">
        <f>IF(Osvojeni!U35="","",Osvojeni!U35)</f>
      </c>
    </row>
    <row r="36" spans="1:8" ht="15" customHeight="1">
      <c r="A36" s="18">
        <f>'M1D'!A31</f>
        <v>29</v>
      </c>
      <c r="B36" s="41" t="str">
        <f>'M1D'!B31</f>
        <v>29/2019</v>
      </c>
      <c r="C36" s="112" t="str">
        <f>'M1D'!C31</f>
        <v>Tatjana Stojović</v>
      </c>
      <c r="D36" s="113"/>
      <c r="E36" s="42">
        <f>IF(AND(Osvojeni!I36="",Osvojeni!O36=""),"",SUM(Osvojeni!I36,Osvojeni!O36))</f>
      </c>
      <c r="F36" s="43">
        <f>IF(AND(Osvojeni!R36="",Osvojeni!S36=""),"",IF(Osvojeni!S36="",Osvojeni!R36,Osvojeni!S36))</f>
      </c>
      <c r="G36" s="15">
        <f>IF(Osvojeni!T36="","",Osvojeni!T36)</f>
      </c>
      <c r="H36" s="15">
        <f>IF(Osvojeni!U36="","",Osvojeni!U36)</f>
      </c>
    </row>
    <row r="37" spans="1:8" ht="15" customHeight="1">
      <c r="A37" s="18">
        <f>'M1D'!A32</f>
        <v>30</v>
      </c>
      <c r="B37" s="41" t="str">
        <f>'M1D'!B32</f>
        <v>30/2019</v>
      </c>
      <c r="C37" s="112" t="str">
        <f>'M1D'!C32</f>
        <v>Lejla Kuč</v>
      </c>
      <c r="D37" s="113"/>
      <c r="E37" s="42">
        <f>IF(AND(Osvojeni!I37="",Osvojeni!O37=""),"",SUM(Osvojeni!I37,Osvojeni!O37))</f>
      </c>
      <c r="F37" s="43">
        <f>IF(AND(Osvojeni!R37="",Osvojeni!S37=""),"",IF(Osvojeni!S37="",Osvojeni!R37,Osvojeni!S37))</f>
      </c>
      <c r="G37" s="15">
        <f>IF(Osvojeni!T37="","",Osvojeni!T37)</f>
      </c>
      <c r="H37" s="15">
        <f>IF(Osvojeni!U37="","",Osvojeni!U37)</f>
      </c>
    </row>
    <row r="38" spans="1:8" ht="15" customHeight="1">
      <c r="A38" s="18">
        <f>'M1D'!A33</f>
        <v>31</v>
      </c>
      <c r="B38" s="41" t="str">
        <f>'M1D'!B33</f>
        <v>31/2019</v>
      </c>
      <c r="C38" s="112" t="str">
        <f>'M1D'!C33</f>
        <v>Nikolina Medenica</v>
      </c>
      <c r="D38" s="113"/>
      <c r="E38" s="42">
        <f>IF(AND(Osvojeni!I38="",Osvojeni!O38=""),"",SUM(Osvojeni!I38,Osvojeni!O38))</f>
      </c>
      <c r="F38" s="43">
        <f>IF(AND(Osvojeni!R38="",Osvojeni!S38=""),"",IF(Osvojeni!S38="",Osvojeni!R38,Osvojeni!S38))</f>
      </c>
      <c r="G38" s="15">
        <f>IF(Osvojeni!T38="","",Osvojeni!T38)</f>
      </c>
      <c r="H38" s="15">
        <f>IF(Osvojeni!U38="","",Osvojeni!U38)</f>
      </c>
    </row>
    <row r="39" spans="1:8" ht="15" customHeight="1">
      <c r="A39" s="18">
        <f>'M1D'!A34</f>
        <v>32</v>
      </c>
      <c r="B39" s="41" t="str">
        <f>'M1D'!B34</f>
        <v>32/2019</v>
      </c>
      <c r="C39" s="112" t="str">
        <f>'M1D'!C34</f>
        <v>Aleksandra Vukajlović</v>
      </c>
      <c r="D39" s="113"/>
      <c r="E39" s="42">
        <f>IF(AND(Osvojeni!I39="",Osvojeni!O39=""),"",SUM(Osvojeni!I39,Osvojeni!O39))</f>
      </c>
      <c r="F39" s="43">
        <f>IF(AND(Osvojeni!R39="",Osvojeni!S39=""),"",IF(Osvojeni!S39="",Osvojeni!R39,Osvojeni!S39))</f>
      </c>
      <c r="G39" s="15">
        <f>IF(Osvojeni!T39="","",Osvojeni!T39)</f>
      </c>
      <c r="H39" s="15">
        <f>IF(Osvojeni!U39="","",Osvojeni!U39)</f>
      </c>
    </row>
    <row r="40" spans="1:8" ht="15" customHeight="1">
      <c r="A40" s="18">
        <f>'M1D'!A35</f>
        <v>33</v>
      </c>
      <c r="B40" s="41" t="str">
        <f>'M1D'!B35</f>
        <v>33/2019</v>
      </c>
      <c r="C40" s="112" t="str">
        <f>'M1D'!C35</f>
        <v>Anastasija Miladinović</v>
      </c>
      <c r="D40" s="113"/>
      <c r="E40" s="42">
        <f>IF(AND(Osvojeni!I40="",Osvojeni!O40=""),"",SUM(Osvojeni!I40,Osvojeni!O40))</f>
      </c>
      <c r="F40" s="43">
        <f>IF(AND(Osvojeni!R40="",Osvojeni!S40=""),"",IF(Osvojeni!S40="",Osvojeni!R40,Osvojeni!S40))</f>
      </c>
      <c r="G40" s="15">
        <f>IF(Osvojeni!T40="","",Osvojeni!T40)</f>
      </c>
      <c r="H40" s="15">
        <f>IF(Osvojeni!U40="","",Osvojeni!U40)</f>
      </c>
    </row>
    <row r="41" spans="1:8" ht="15" customHeight="1">
      <c r="A41" s="18">
        <f>'M1D'!A36</f>
        <v>34</v>
      </c>
      <c r="B41" s="41" t="str">
        <f>'M1D'!B36</f>
        <v>34/2019</v>
      </c>
      <c r="C41" s="112" t="str">
        <f>'M1D'!C36</f>
        <v>Stefan Stošić</v>
      </c>
      <c r="D41" s="113"/>
      <c r="E41" s="42">
        <f>IF(AND(Osvojeni!I41="",Osvojeni!O41=""),"",SUM(Osvojeni!I41,Osvojeni!O41))</f>
      </c>
      <c r="F41" s="43">
        <f>IF(AND(Osvojeni!R41="",Osvojeni!S41=""),"",IF(Osvojeni!S41="",Osvojeni!R41,Osvojeni!S41))</f>
      </c>
      <c r="G41" s="15">
        <f>IF(Osvojeni!T41="","",Osvojeni!T41)</f>
      </c>
      <c r="H41" s="15">
        <f>IF(Osvojeni!U41="","",Osvojeni!U41)</f>
      </c>
    </row>
    <row r="42" spans="1:8" ht="15" customHeight="1">
      <c r="A42" s="18">
        <f>'M1D'!A37</f>
        <v>35</v>
      </c>
      <c r="B42" s="41" t="str">
        <f>'M1D'!B37</f>
        <v>35/2019</v>
      </c>
      <c r="C42" s="112" t="str">
        <f>'M1D'!C37</f>
        <v>Milena Čvorović</v>
      </c>
      <c r="D42" s="113"/>
      <c r="E42" s="42">
        <f>IF(AND(Osvojeni!I42="",Osvojeni!O42=""),"",SUM(Osvojeni!I42,Osvojeni!O42))</f>
      </c>
      <c r="F42" s="43">
        <f>IF(AND(Osvojeni!R42="",Osvojeni!S42=""),"",IF(Osvojeni!S42="",Osvojeni!R42,Osvojeni!S42))</f>
      </c>
      <c r="G42" s="15">
        <f>IF(Osvojeni!T42="","",Osvojeni!T42)</f>
      </c>
      <c r="H42" s="15">
        <f>IF(Osvojeni!U42="","",Osvojeni!U42)</f>
      </c>
    </row>
    <row r="43" spans="1:8" ht="15" customHeight="1">
      <c r="A43" s="18">
        <f>'M1D'!A38</f>
        <v>36</v>
      </c>
      <c r="B43" s="41" t="str">
        <f>'M1D'!B38</f>
        <v>36/2019</v>
      </c>
      <c r="C43" s="112" t="str">
        <f>'M1D'!C38</f>
        <v>Nikola Turčinović</v>
      </c>
      <c r="D43" s="113"/>
      <c r="E43" s="42">
        <f>IF(AND(Osvojeni!I43="",Osvojeni!O43=""),"",SUM(Osvojeni!I43,Osvojeni!O43))</f>
      </c>
      <c r="F43" s="43">
        <f>IF(AND(Osvojeni!R43="",Osvojeni!S43=""),"",IF(Osvojeni!S43="",Osvojeni!R43,Osvojeni!S43))</f>
      </c>
      <c r="G43" s="15">
        <f>IF(Osvojeni!T43="","",Osvojeni!T43)</f>
      </c>
      <c r="H43" s="15">
        <f>IF(Osvojeni!U43="","",Osvojeni!U43)</f>
      </c>
    </row>
    <row r="44" spans="1:8" ht="15" customHeight="1">
      <c r="A44" s="18">
        <f>'M1D'!A39</f>
        <v>37</v>
      </c>
      <c r="B44" s="41" t="str">
        <f>'M1D'!B39</f>
        <v>37/2019</v>
      </c>
      <c r="C44" s="112" t="str">
        <f>'M1D'!C39</f>
        <v>Lazar Garić</v>
      </c>
      <c r="D44" s="113"/>
      <c r="E44" s="42">
        <f>IF(AND(Osvojeni!I44="",Osvojeni!O44=""),"",SUM(Osvojeni!I44,Osvojeni!O44))</f>
      </c>
      <c r="F44" s="43">
        <f>IF(AND(Osvojeni!R44="",Osvojeni!S44=""),"",IF(Osvojeni!S44="",Osvojeni!R44,Osvojeni!S44))</f>
      </c>
      <c r="G44" s="15">
        <f>IF(Osvojeni!T44="","",Osvojeni!T44)</f>
      </c>
      <c r="H44" s="15">
        <f>IF(Osvojeni!U44="","",Osvojeni!U44)</f>
      </c>
    </row>
    <row r="45" spans="1:8" ht="15" customHeight="1">
      <c r="A45" s="18">
        <f>'M1D'!A40</f>
        <v>38</v>
      </c>
      <c r="B45" s="41" t="str">
        <f>'M1D'!B40</f>
        <v>38/2019</v>
      </c>
      <c r="C45" s="112" t="str">
        <f>'M1D'!C40</f>
        <v>Gorica Božović</v>
      </c>
      <c r="D45" s="113"/>
      <c r="E45" s="42">
        <f>IF(AND(Osvojeni!I45="",Osvojeni!O45=""),"",SUM(Osvojeni!I45,Osvojeni!O45))</f>
      </c>
      <c r="F45" s="43">
        <f>IF(AND(Osvojeni!R45="",Osvojeni!S45=""),"",IF(Osvojeni!S45="",Osvojeni!R45,Osvojeni!S45))</f>
      </c>
      <c r="G45" s="15">
        <f>IF(Osvojeni!T45="","",Osvojeni!T45)</f>
      </c>
      <c r="H45" s="15">
        <f>IF(Osvojeni!U45="","",Osvojeni!U45)</f>
      </c>
    </row>
    <row r="46" spans="1:8" ht="15" customHeight="1">
      <c r="A46" s="18">
        <f>'M1D'!A41</f>
        <v>39</v>
      </c>
      <c r="B46" s="41" t="str">
        <f>'M1D'!B41</f>
        <v>39/2019</v>
      </c>
      <c r="C46" s="112" t="str">
        <f>'M1D'!C41</f>
        <v>Andrea Dabović</v>
      </c>
      <c r="D46" s="113"/>
      <c r="E46" s="42">
        <f>IF(AND(Osvojeni!I46="",Osvojeni!O46=""),"",SUM(Osvojeni!I46,Osvojeni!O46))</f>
      </c>
      <c r="F46" s="43">
        <f>IF(AND(Osvojeni!R46="",Osvojeni!S46=""),"",IF(Osvojeni!S46="",Osvojeni!R46,Osvojeni!S46))</f>
      </c>
      <c r="G46" s="15">
        <f>IF(Osvojeni!T46="","",Osvojeni!T46)</f>
      </c>
      <c r="H46" s="15">
        <f>IF(Osvojeni!U46="","",Osvojeni!U46)</f>
      </c>
    </row>
    <row r="47" spans="1:8" ht="15" customHeight="1">
      <c r="A47" s="18">
        <f>'M1D'!A42</f>
        <v>40</v>
      </c>
      <c r="B47" s="41" t="str">
        <f>'M1D'!B42</f>
        <v>40/2019</v>
      </c>
      <c r="C47" s="112" t="str">
        <f>'M1D'!C42</f>
        <v>Aleksandra Peković</v>
      </c>
      <c r="D47" s="113"/>
      <c r="E47" s="42">
        <f>IF(AND(Osvojeni!I47="",Osvojeni!O47=""),"",SUM(Osvojeni!I47,Osvojeni!O47))</f>
      </c>
      <c r="F47" s="43">
        <f>IF(AND(Osvojeni!R47="",Osvojeni!S47=""),"",IF(Osvojeni!S47="",Osvojeni!R47,Osvojeni!S47))</f>
      </c>
      <c r="G47" s="15">
        <f>IF(Osvojeni!T47="","",Osvojeni!T47)</f>
      </c>
      <c r="H47" s="15">
        <f>IF(Osvojeni!U47="","",Osvojeni!U47)</f>
      </c>
    </row>
    <row r="48" spans="1:8" ht="15" customHeight="1">
      <c r="A48" s="18">
        <f>'M1D'!A43</f>
        <v>41</v>
      </c>
      <c r="B48" s="41" t="str">
        <f>'M1D'!B43</f>
        <v>41/2019</v>
      </c>
      <c r="C48" s="112" t="str">
        <f>'M1D'!C43</f>
        <v>Mirjana Balandžić</v>
      </c>
      <c r="D48" s="113"/>
      <c r="E48" s="42">
        <f>IF(AND(Osvojeni!I48="",Osvojeni!O48=""),"",SUM(Osvojeni!I48,Osvojeni!O48))</f>
      </c>
      <c r="F48" s="43">
        <f>IF(AND(Osvojeni!R48="",Osvojeni!S48=""),"",IF(Osvojeni!S48="",Osvojeni!R48,Osvojeni!S48))</f>
      </c>
      <c r="G48" s="15">
        <f>IF(Osvojeni!T48="","",Osvojeni!T48)</f>
      </c>
      <c r="H48" s="15">
        <f>IF(Osvojeni!U48="","",Osvojeni!U48)</f>
      </c>
    </row>
    <row r="49" spans="1:8" ht="15" customHeight="1">
      <c r="A49" s="18">
        <f>'M1D'!A44</f>
        <v>42</v>
      </c>
      <c r="B49" s="41" t="str">
        <f>'M1D'!B44</f>
        <v>42/2019</v>
      </c>
      <c r="C49" s="112" t="str">
        <f>'M1D'!C44</f>
        <v>Miljan Kukuličić</v>
      </c>
      <c r="D49" s="113"/>
      <c r="E49" s="42">
        <f>IF(AND(Osvojeni!I49="",Osvojeni!O49=""),"",SUM(Osvojeni!I49,Osvojeni!O49))</f>
      </c>
      <c r="F49" s="43">
        <f>IF(AND(Osvojeni!R49="",Osvojeni!S49=""),"",IF(Osvojeni!S49="",Osvojeni!R49,Osvojeni!S49))</f>
      </c>
      <c r="G49" s="15">
        <f>IF(Osvojeni!T49="","",Osvojeni!T49)</f>
      </c>
      <c r="H49" s="15">
        <f>IF(Osvojeni!U49="","",Osvojeni!U49)</f>
      </c>
    </row>
    <row r="50" spans="1:8" ht="15" customHeight="1">
      <c r="A50" s="18">
        <f>'M1D'!A45</f>
        <v>43</v>
      </c>
      <c r="B50" s="41" t="str">
        <f>'M1D'!B45</f>
        <v>43/2019</v>
      </c>
      <c r="C50" s="112" t="str">
        <f>'M1D'!C45</f>
        <v>Tatjana Pavićević</v>
      </c>
      <c r="D50" s="113"/>
      <c r="E50" s="42">
        <f>IF(AND(Osvojeni!I50="",Osvojeni!O50=""),"",SUM(Osvojeni!I50,Osvojeni!O50))</f>
      </c>
      <c r="F50" s="43">
        <f>IF(AND(Osvojeni!R50="",Osvojeni!S50=""),"",IF(Osvojeni!S50="",Osvojeni!R50,Osvojeni!S50))</f>
      </c>
      <c r="G50" s="15">
        <f>IF(Osvojeni!T50="","",Osvojeni!T50)</f>
      </c>
      <c r="H50" s="15">
        <f>IF(Osvojeni!U50="","",Osvojeni!U50)</f>
      </c>
    </row>
    <row r="51" spans="1:8" ht="15" customHeight="1">
      <c r="A51" s="18">
        <f>'M1D'!A46</f>
        <v>44</v>
      </c>
      <c r="B51" s="41" t="str">
        <f>'M1D'!B46</f>
        <v>44/2019</v>
      </c>
      <c r="C51" s="112" t="str">
        <f>'M1D'!C46</f>
        <v>Azemina Nurković</v>
      </c>
      <c r="D51" s="113"/>
      <c r="E51" s="42">
        <f>IF(AND(Osvojeni!I51="",Osvojeni!O51=""),"",SUM(Osvojeni!I51,Osvojeni!O51))</f>
      </c>
      <c r="F51" s="43">
        <f>IF(AND(Osvojeni!R51="",Osvojeni!S51=""),"",IF(Osvojeni!S51="",Osvojeni!R51,Osvojeni!S51))</f>
      </c>
      <c r="G51" s="15">
        <f>IF(Osvojeni!T51="","",Osvojeni!T51)</f>
      </c>
      <c r="H51" s="15">
        <f>IF(Osvojeni!U51="","",Osvojeni!U51)</f>
      </c>
    </row>
    <row r="52" spans="1:8" ht="15" customHeight="1">
      <c r="A52" s="18">
        <f>'M1D'!A47</f>
        <v>45</v>
      </c>
      <c r="B52" s="41" t="str">
        <f>'M1D'!B47</f>
        <v>45/2019</v>
      </c>
      <c r="C52" s="112" t="str">
        <f>'M1D'!C47</f>
        <v>Anđela Vučković</v>
      </c>
      <c r="D52" s="113"/>
      <c r="E52" s="42">
        <f>IF(AND(Osvojeni!I52="",Osvojeni!O52=""),"",SUM(Osvojeni!I52,Osvojeni!O52))</f>
      </c>
      <c r="F52" s="43">
        <f>IF(AND(Osvojeni!R52="",Osvojeni!S52=""),"",IF(Osvojeni!S52="",Osvojeni!R52,Osvojeni!S52))</f>
      </c>
      <c r="G52" s="15">
        <f>IF(Osvojeni!T52="","",Osvojeni!T52)</f>
      </c>
      <c r="H52" s="15">
        <f>IF(Osvojeni!U52="","",Osvojeni!U52)</f>
      </c>
    </row>
    <row r="53" spans="1:8" ht="15" customHeight="1">
      <c r="A53" s="18">
        <f>'M1D'!A48</f>
        <v>46</v>
      </c>
      <c r="B53" s="41" t="str">
        <f>'M1D'!B48</f>
        <v>46/2019</v>
      </c>
      <c r="C53" s="112" t="str">
        <f>'M1D'!C48</f>
        <v>Jovana Golović</v>
      </c>
      <c r="D53" s="113"/>
      <c r="E53" s="42">
        <f>IF(AND(Osvojeni!I53="",Osvojeni!O53=""),"",SUM(Osvojeni!I53,Osvojeni!O53))</f>
      </c>
      <c r="F53" s="43">
        <f>IF(AND(Osvojeni!R53="",Osvojeni!S53=""),"",IF(Osvojeni!S53="",Osvojeni!R53,Osvojeni!S53))</f>
      </c>
      <c r="G53" s="15">
        <f>IF(Osvojeni!T53="","",Osvojeni!T53)</f>
      </c>
      <c r="H53" s="15">
        <f>IF(Osvojeni!U53="","",Osvojeni!U53)</f>
      </c>
    </row>
    <row r="54" spans="1:8" ht="15" customHeight="1">
      <c r="A54" s="18">
        <f>'M1D'!A49</f>
        <v>47</v>
      </c>
      <c r="B54" s="41" t="str">
        <f>'M1D'!B49</f>
        <v>47/2019</v>
      </c>
      <c r="C54" s="112" t="str">
        <f>'M1D'!C49</f>
        <v>Jovan Janković</v>
      </c>
      <c r="D54" s="113"/>
      <c r="E54" s="42">
        <f>IF(AND(Osvojeni!I54="",Osvojeni!O54=""),"",SUM(Osvojeni!I54,Osvojeni!O54))</f>
      </c>
      <c r="F54" s="43">
        <f>IF(AND(Osvojeni!R54="",Osvojeni!S54=""),"",IF(Osvojeni!S54="",Osvojeni!R54,Osvojeni!S54))</f>
      </c>
      <c r="G54" s="15">
        <f>IF(Osvojeni!T54="","",Osvojeni!T54)</f>
      </c>
      <c r="H54" s="15">
        <f>IF(Osvojeni!U54="","",Osvojeni!U54)</f>
      </c>
    </row>
    <row r="55" spans="1:8" ht="15" customHeight="1">
      <c r="A55" s="18">
        <f>'M1D'!A50</f>
        <v>48</v>
      </c>
      <c r="B55" s="41" t="str">
        <f>'M1D'!B50</f>
        <v>48/2019</v>
      </c>
      <c r="C55" s="112" t="str">
        <f>'M1D'!C50</f>
        <v>Tijana Drašković</v>
      </c>
      <c r="D55" s="113"/>
      <c r="E55" s="42">
        <f>IF(AND(Osvojeni!I55="",Osvojeni!O55=""),"",SUM(Osvojeni!I55,Osvojeni!O55))</f>
      </c>
      <c r="F55" s="43">
        <f>IF(AND(Osvojeni!R55="",Osvojeni!S55=""),"",IF(Osvojeni!S55="",Osvojeni!R55,Osvojeni!S55))</f>
      </c>
      <c r="G55" s="15">
        <f>IF(Osvojeni!T55="","",Osvojeni!T55)</f>
      </c>
      <c r="H55" s="15">
        <f>IF(Osvojeni!U55="","",Osvojeni!U55)</f>
      </c>
    </row>
    <row r="56" spans="1:8" ht="15" customHeight="1">
      <c r="A56" s="18">
        <f>'M1D'!A51</f>
        <v>49</v>
      </c>
      <c r="B56" s="41" t="str">
        <f>'M1D'!B51</f>
        <v>49/2019</v>
      </c>
      <c r="C56" s="112" t="str">
        <f>'M1D'!C51</f>
        <v>Stefan Vukašinoić</v>
      </c>
      <c r="D56" s="113"/>
      <c r="E56" s="42">
        <f>IF(AND(Osvojeni!I56="",Osvojeni!O56=""),"",SUM(Osvojeni!I56,Osvojeni!O56))</f>
      </c>
      <c r="F56" s="43">
        <f>IF(AND(Osvojeni!R56="",Osvojeni!S56=""),"",IF(Osvojeni!S56="",Osvojeni!R56,Osvojeni!S56))</f>
      </c>
      <c r="G56" s="15">
        <f>IF(Osvojeni!T56="","",Osvojeni!T56)</f>
      </c>
      <c r="H56" s="15">
        <f>IF(Osvojeni!U56="","",Osvojeni!U56)</f>
      </c>
    </row>
    <row r="57" spans="1:8" ht="15" customHeight="1">
      <c r="A57" s="18">
        <f>'M1D'!A52</f>
        <v>50</v>
      </c>
      <c r="B57" s="41" t="str">
        <f>'M1D'!B52</f>
        <v>50/2019</v>
      </c>
      <c r="C57" s="112" t="str">
        <f>'M1D'!C52</f>
        <v>Andrija Mugoša</v>
      </c>
      <c r="D57" s="113"/>
      <c r="E57" s="42">
        <f>IF(AND(Osvojeni!I57="",Osvojeni!O57=""),"",SUM(Osvojeni!I57,Osvojeni!O57))</f>
      </c>
      <c r="F57" s="43">
        <f>IF(AND(Osvojeni!R57="",Osvojeni!S57=""),"",IF(Osvojeni!S57="",Osvojeni!R57,Osvojeni!S57))</f>
      </c>
      <c r="G57" s="15">
        <f>IF(Osvojeni!T57="","",Osvojeni!T57)</f>
      </c>
      <c r="H57" s="15">
        <f>IF(Osvojeni!U57="","",Osvojeni!U57)</f>
      </c>
    </row>
    <row r="58" spans="1:8" ht="12.75" customHeight="1">
      <c r="A58" s="18">
        <f>'M1D'!A53</f>
        <v>51</v>
      </c>
      <c r="B58" s="41" t="str">
        <f>'M1D'!B53</f>
        <v>51/2019</v>
      </c>
      <c r="C58" s="112" t="str">
        <f>'M1D'!C53</f>
        <v>Strahinja Đurišić</v>
      </c>
      <c r="D58" s="113"/>
      <c r="E58" s="42">
        <f>IF(AND(Osvojeni!I58="",Osvojeni!O58=""),"",SUM(Osvojeni!I58,Osvojeni!O58))</f>
      </c>
      <c r="F58" s="43">
        <f>IF(AND(Osvojeni!R58="",Osvojeni!S58=""),"",IF(Osvojeni!S58="",Osvojeni!R58,Osvojeni!S58))</f>
      </c>
      <c r="G58" s="15">
        <f>IF(Osvojeni!T58="","",Osvojeni!T58)</f>
      </c>
      <c r="H58" s="15">
        <f>IF(Osvojeni!U58="","",Osvojeni!U58)</f>
      </c>
    </row>
    <row r="59" spans="1:8" ht="12.75" customHeight="1">
      <c r="A59" s="18">
        <f>'M1D'!A54</f>
        <v>52</v>
      </c>
      <c r="B59" s="41" t="str">
        <f>'M1D'!B54</f>
        <v>52/2019</v>
      </c>
      <c r="C59" s="112" t="str">
        <f>'M1D'!C54</f>
        <v>Miljana Raičević</v>
      </c>
      <c r="D59" s="113"/>
      <c r="E59" s="42">
        <f>IF(AND(Osvojeni!I59="",Osvojeni!O59=""),"",SUM(Osvojeni!I59,Osvojeni!O59))</f>
      </c>
      <c r="F59" s="43">
        <f>IF(AND(Osvojeni!R59="",Osvojeni!S59=""),"",IF(Osvojeni!S59="",Osvojeni!R59,Osvojeni!S59))</f>
      </c>
      <c r="G59" s="15">
        <f>IF(Osvojeni!T59="","",Osvojeni!T59)</f>
      </c>
      <c r="H59" s="15">
        <f>IF(Osvojeni!U59="","",Osvojeni!U59)</f>
      </c>
    </row>
    <row r="60" spans="1:8" ht="12.75" customHeight="1">
      <c r="A60" s="18">
        <f>'M1D'!A55</f>
        <v>53</v>
      </c>
      <c r="B60" s="41" t="str">
        <f>'M1D'!B55</f>
        <v>53/2019</v>
      </c>
      <c r="C60" s="112" t="str">
        <f>'M1D'!C55</f>
        <v>Igor Radonjić</v>
      </c>
      <c r="D60" s="113"/>
      <c r="E60" s="42">
        <f>IF(AND(Osvojeni!I60="",Osvojeni!O60=""),"",SUM(Osvojeni!I60,Osvojeni!O60))</f>
      </c>
      <c r="F60" s="43">
        <f>IF(AND(Osvojeni!R60="",Osvojeni!S60=""),"",IF(Osvojeni!S60="",Osvojeni!R60,Osvojeni!S60))</f>
      </c>
      <c r="G60" s="15">
        <f>IF(Osvojeni!T60="","",Osvojeni!T60)</f>
      </c>
      <c r="H60" s="15">
        <f>IF(Osvojeni!U60="","",Osvojeni!U60)</f>
      </c>
    </row>
    <row r="61" spans="1:8" ht="12.75" customHeight="1">
      <c r="A61" s="18">
        <f>'M1D'!A56</f>
        <v>54</v>
      </c>
      <c r="B61" s="41" t="str">
        <f>'M1D'!B56</f>
        <v>54/2019</v>
      </c>
      <c r="C61" s="112" t="str">
        <f>'M1D'!C56</f>
        <v>Milena Ceković</v>
      </c>
      <c r="D61" s="113"/>
      <c r="E61" s="42">
        <f>IF(AND(Osvojeni!I61="",Osvojeni!O61=""),"",SUM(Osvojeni!I61,Osvojeni!O61))</f>
      </c>
      <c r="F61" s="43">
        <f>IF(AND(Osvojeni!R61="",Osvojeni!S61=""),"",IF(Osvojeni!S61="",Osvojeni!R61,Osvojeni!S61))</f>
      </c>
      <c r="G61" s="15">
        <f>IF(Osvojeni!T61="","",Osvojeni!T61)</f>
      </c>
      <c r="H61" s="15">
        <f>IF(Osvojeni!U61="","",Osvojeni!U61)</f>
      </c>
    </row>
    <row r="62" spans="1:8" ht="12.75" customHeight="1">
      <c r="A62" s="18">
        <f>'M1D'!A57</f>
        <v>55</v>
      </c>
      <c r="B62" s="41" t="str">
        <f>'M1D'!B57</f>
        <v>55/2019</v>
      </c>
      <c r="C62" s="112" t="str">
        <f>'M1D'!C57</f>
        <v>Vanja Kljajić</v>
      </c>
      <c r="D62" s="113"/>
      <c r="E62" s="42">
        <f>IF(AND(Osvojeni!I62="",Osvojeni!O62=""),"",SUM(Osvojeni!I62,Osvojeni!O62))</f>
      </c>
      <c r="F62" s="43">
        <f>IF(AND(Osvojeni!R62="",Osvojeni!S62=""),"",IF(Osvojeni!S62="",Osvojeni!R62,Osvojeni!S62))</f>
      </c>
      <c r="G62" s="15">
        <f>IF(Osvojeni!T62="","",Osvojeni!T62)</f>
      </c>
      <c r="H62" s="15">
        <f>IF(Osvojeni!U62="","",Osvojeni!U62)</f>
      </c>
    </row>
    <row r="63" spans="1:8" ht="12.75" customHeight="1">
      <c r="A63" s="18">
        <f>'M1D'!A58</f>
        <v>56</v>
      </c>
      <c r="B63" s="41" t="str">
        <f>'M1D'!B58</f>
        <v>56/2019</v>
      </c>
      <c r="C63" s="112" t="str">
        <f>'M1D'!C58</f>
        <v>Andrea Ajković</v>
      </c>
      <c r="D63" s="113"/>
      <c r="E63" s="42">
        <f>IF(AND(Osvojeni!I63="",Osvojeni!O63=""),"",SUM(Osvojeni!I63,Osvojeni!O63))</f>
      </c>
      <c r="F63" s="43">
        <f>IF(AND(Osvojeni!R63="",Osvojeni!S63=""),"",IF(Osvojeni!S63="",Osvojeni!R63,Osvojeni!S63))</f>
      </c>
      <c r="G63" s="15">
        <f>IF(Osvojeni!T63="","",Osvojeni!T63)</f>
      </c>
      <c r="H63" s="15">
        <f>IF(Osvojeni!U63="","",Osvojeni!U63)</f>
      </c>
    </row>
    <row r="64" spans="1:8" ht="12.75" customHeight="1">
      <c r="A64" s="18">
        <f>'M1D'!A59</f>
        <v>57</v>
      </c>
      <c r="B64" s="41" t="str">
        <f>'M1D'!B59</f>
        <v>57/2019</v>
      </c>
      <c r="C64" s="112" t="str">
        <f>'M1D'!C59</f>
        <v>Lazar Dubljević</v>
      </c>
      <c r="D64" s="113"/>
      <c r="E64" s="42">
        <f>IF(AND(Osvojeni!I64="",Osvojeni!O64=""),"",SUM(Osvojeni!I64,Osvojeni!O64))</f>
      </c>
      <c r="F64" s="43">
        <f>IF(AND(Osvojeni!R64="",Osvojeni!S64=""),"",IF(Osvojeni!S64="",Osvojeni!R64,Osvojeni!S64))</f>
      </c>
      <c r="G64" s="15">
        <f>IF(Osvojeni!T64="","",Osvojeni!T64)</f>
      </c>
      <c r="H64" s="15">
        <f>IF(Osvojeni!U64="","",Osvojeni!U64)</f>
      </c>
    </row>
    <row r="65" spans="1:8" ht="12.75" customHeight="1">
      <c r="A65" s="18">
        <f>'M1D'!A60</f>
        <v>58</v>
      </c>
      <c r="B65" s="41" t="str">
        <f>'M1D'!B60</f>
        <v>58/2019</v>
      </c>
      <c r="C65" s="112" t="str">
        <f>'M1D'!C60</f>
        <v>Miodrag Stanković</v>
      </c>
      <c r="D65" s="113"/>
      <c r="E65" s="42">
        <f>IF(AND(Osvojeni!I65="",Osvojeni!O65=""),"",SUM(Osvojeni!I65,Osvojeni!O65))</f>
      </c>
      <c r="F65" s="43">
        <f>IF(AND(Osvojeni!R65="",Osvojeni!S65=""),"",IF(Osvojeni!S65="",Osvojeni!R65,Osvojeni!S65))</f>
      </c>
      <c r="G65" s="15">
        <f>IF(Osvojeni!T65="","",Osvojeni!T65)</f>
      </c>
      <c r="H65" s="15">
        <f>IF(Osvojeni!U65="","",Osvojeni!U65)</f>
      </c>
    </row>
    <row r="66" spans="1:8" ht="12.75" customHeight="1">
      <c r="A66" s="18">
        <f>'M1D'!A61</f>
        <v>59</v>
      </c>
      <c r="B66" s="41" t="str">
        <f>'M1D'!B61</f>
        <v>59/2019</v>
      </c>
      <c r="C66" s="112" t="str">
        <f>'M1D'!C61</f>
        <v>Milica Srdanović</v>
      </c>
      <c r="D66" s="113"/>
      <c r="E66" s="42">
        <f>IF(AND(Osvojeni!I66="",Osvojeni!O66=""),"",SUM(Osvojeni!I66,Osvojeni!O66))</f>
      </c>
      <c r="F66" s="43">
        <f>IF(AND(Osvojeni!R66="",Osvojeni!S66=""),"",IF(Osvojeni!S66="",Osvojeni!R66,Osvojeni!S66))</f>
      </c>
      <c r="G66" s="15">
        <f>IF(Osvojeni!T66="","",Osvojeni!T66)</f>
      </c>
      <c r="H66" s="15">
        <f>IF(Osvojeni!U66="","",Osvojeni!U66)</f>
      </c>
    </row>
    <row r="67" spans="1:8" ht="12.75" customHeight="1">
      <c r="A67" s="18">
        <f>'M1D'!A62</f>
        <v>60</v>
      </c>
      <c r="B67" s="41" t="str">
        <f>'M1D'!B62</f>
        <v>60/2019</v>
      </c>
      <c r="C67" s="112" t="str">
        <f>'M1D'!C62</f>
        <v>Jovana Janković</v>
      </c>
      <c r="D67" s="113"/>
      <c r="E67" s="42">
        <f>IF(AND(Osvojeni!I67="",Osvojeni!O67=""),"",SUM(Osvojeni!I67,Osvojeni!O67))</f>
      </c>
      <c r="F67" s="43">
        <f>IF(AND(Osvojeni!R67="",Osvojeni!S67=""),"",IF(Osvojeni!S67="",Osvojeni!R67,Osvojeni!S67))</f>
      </c>
      <c r="G67" s="15">
        <f>IF(Osvojeni!T67="","",Osvojeni!T67)</f>
      </c>
      <c r="H67" s="15">
        <f>IF(Osvojeni!U67="","",Osvojeni!U67)</f>
      </c>
    </row>
    <row r="68" spans="1:8" ht="12.75" customHeight="1">
      <c r="A68" s="18">
        <f>'M1D'!A63</f>
        <v>61</v>
      </c>
      <c r="B68" s="41" t="str">
        <f>'M1D'!B63</f>
        <v>61/2019</v>
      </c>
      <c r="C68" s="112" t="str">
        <f>'M1D'!C63</f>
        <v>Dino Kujović</v>
      </c>
      <c r="D68" s="113"/>
      <c r="E68" s="42">
        <f>IF(AND(Osvojeni!I68="",Osvojeni!O68=""),"",SUM(Osvojeni!I68,Osvojeni!O68))</f>
      </c>
      <c r="F68" s="43">
        <f>IF(AND(Osvojeni!R68="",Osvojeni!S68=""),"",IF(Osvojeni!S68="",Osvojeni!R68,Osvojeni!S68))</f>
      </c>
      <c r="G68" s="15">
        <f>IF(Osvojeni!T68="","",Osvojeni!T68)</f>
      </c>
      <c r="H68" s="15">
        <f>IF(Osvojeni!U68="","",Osvojeni!U68)</f>
      </c>
    </row>
    <row r="69" spans="1:8" ht="12.75" customHeight="1">
      <c r="A69" s="18">
        <f>'M1D'!A64</f>
        <v>62</v>
      </c>
      <c r="B69" s="41" t="str">
        <f>'M1D'!B64</f>
        <v>1/2018</v>
      </c>
      <c r="C69" s="112" t="str">
        <f>'M1D'!C64</f>
        <v>Bogdan Rajković</v>
      </c>
      <c r="D69" s="113"/>
      <c r="E69" s="42">
        <f>IF(AND(Osvojeni!I69="",Osvojeni!O69=""),"",SUM(Osvojeni!I69,Osvojeni!O69))</f>
      </c>
      <c r="F69" s="43">
        <f>IF(AND(Osvojeni!R69="",Osvojeni!S69=""),"",IF(Osvojeni!S69="",Osvojeni!R69,Osvojeni!S69))</f>
      </c>
      <c r="G69" s="15">
        <f>IF(Osvojeni!T69="","",Osvojeni!T69)</f>
      </c>
      <c r="H69" s="15">
        <f>IF(Osvojeni!U69="","",Osvojeni!U69)</f>
      </c>
    </row>
    <row r="70" spans="1:8" ht="12.75" customHeight="1">
      <c r="A70" s="18">
        <f>'M1D'!A65</f>
        <v>63</v>
      </c>
      <c r="B70" s="41" t="str">
        <f>'M1D'!B65</f>
        <v>16/2018</v>
      </c>
      <c r="C70" s="112" t="str">
        <f>'M1D'!C65</f>
        <v>Iva Obrenović</v>
      </c>
      <c r="D70" s="113"/>
      <c r="E70" s="42">
        <f>IF(AND(Osvojeni!I70="",Osvojeni!O70=""),"",SUM(Osvojeni!I70,Osvojeni!O70))</f>
      </c>
      <c r="F70" s="43">
        <f>IF(AND(Osvojeni!R70="",Osvojeni!S70=""),"",IF(Osvojeni!S70="",Osvojeni!R70,Osvojeni!S70))</f>
      </c>
      <c r="G70" s="15">
        <f>IF(Osvojeni!T70="","",Osvojeni!T70)</f>
      </c>
      <c r="H70" s="15">
        <f>IF(Osvojeni!U70="","",Osvojeni!U70)</f>
      </c>
    </row>
    <row r="71" spans="1:8" ht="12.75" customHeight="1">
      <c r="A71" s="18">
        <f>'M1D'!A66</f>
        <v>64</v>
      </c>
      <c r="B71" s="41" t="str">
        <f>'M1D'!B66</f>
        <v>17/2018</v>
      </c>
      <c r="C71" s="112" t="str">
        <f>'M1D'!C66</f>
        <v>Milica Milajić</v>
      </c>
      <c r="D71" s="113"/>
      <c r="E71" s="42">
        <f>IF(AND(Osvojeni!I71="",Osvojeni!O71=""),"",SUM(Osvojeni!I71,Osvojeni!O71))</f>
      </c>
      <c r="F71" s="43">
        <f>IF(AND(Osvojeni!R71="",Osvojeni!S71=""),"",IF(Osvojeni!S71="",Osvojeni!R71,Osvojeni!S71))</f>
      </c>
      <c r="G71" s="15">
        <f>IF(Osvojeni!T71="","",Osvojeni!T71)</f>
      </c>
      <c r="H71" s="15">
        <f>IF(Osvojeni!U71="","",Osvojeni!U71)</f>
      </c>
    </row>
    <row r="72" spans="1:8" ht="12.75" customHeight="1">
      <c r="A72" s="18">
        <f>'M1D'!A67</f>
        <v>65</v>
      </c>
      <c r="B72" s="41" t="str">
        <f>'M1D'!B67</f>
        <v>22/2018</v>
      </c>
      <c r="C72" s="112" t="str">
        <f>'M1D'!C67</f>
        <v>Rade Pajović</v>
      </c>
      <c r="D72" s="113"/>
      <c r="E72" s="42">
        <f>IF(AND(Osvojeni!I72="",Osvojeni!O72=""),"",SUM(Osvojeni!I72,Osvojeni!O72))</f>
      </c>
      <c r="F72" s="43">
        <f>IF(AND(Osvojeni!R72="",Osvojeni!S72=""),"",IF(Osvojeni!S72="",Osvojeni!R72,Osvojeni!S72))</f>
      </c>
      <c r="G72" s="15">
        <f>IF(Osvojeni!T72="","",Osvojeni!T72)</f>
      </c>
      <c r="H72" s="15">
        <f>IF(Osvojeni!U72="","",Osvojeni!U72)</f>
      </c>
    </row>
    <row r="73" spans="1:8" ht="12.75" customHeight="1">
      <c r="A73" s="18">
        <f>'M1D'!A68</f>
        <v>66</v>
      </c>
      <c r="B73" s="41" t="str">
        <f>'M1D'!B68</f>
        <v>24/2018</v>
      </c>
      <c r="C73" s="112" t="str">
        <f>'M1D'!C68</f>
        <v>Vasilija Joksimović</v>
      </c>
      <c r="D73" s="113"/>
      <c r="E73" s="42">
        <f>IF(AND(Osvojeni!I73="",Osvojeni!O73=""),"",SUM(Osvojeni!I73,Osvojeni!O73))</f>
      </c>
      <c r="F73" s="43">
        <f>IF(AND(Osvojeni!R73="",Osvojeni!S73=""),"",IF(Osvojeni!S73="",Osvojeni!R73,Osvojeni!S73))</f>
      </c>
      <c r="G73" s="15">
        <f>IF(Osvojeni!T73="","",Osvojeni!T73)</f>
      </c>
      <c r="H73" s="15">
        <f>IF(Osvojeni!U73="","",Osvojeni!U73)</f>
      </c>
    </row>
    <row r="74" spans="1:8" ht="12.75" customHeight="1">
      <c r="A74" s="18">
        <f>'M1D'!A69</f>
        <v>67</v>
      </c>
      <c r="B74" s="41" t="str">
        <f>'M1D'!B69</f>
        <v>39/2018</v>
      </c>
      <c r="C74" s="112" t="str">
        <f>'M1D'!C69</f>
        <v>Nina Anđušić</v>
      </c>
      <c r="D74" s="113"/>
      <c r="E74" s="42">
        <f>IF(AND(Osvojeni!I74="",Osvojeni!O74=""),"",SUM(Osvojeni!I74,Osvojeni!O74))</f>
      </c>
      <c r="F74" s="43">
        <f>IF(AND(Osvojeni!R74="",Osvojeni!S74=""),"",IF(Osvojeni!S74="",Osvojeni!R74,Osvojeni!S74))</f>
      </c>
      <c r="G74" s="15">
        <f>IF(Osvojeni!T74="","",Osvojeni!T74)</f>
      </c>
      <c r="H74" s="15">
        <f>IF(Osvojeni!U74="","",Osvojeni!U74)</f>
      </c>
    </row>
    <row r="75" spans="1:8" ht="12.75" customHeight="1">
      <c r="A75" s="18">
        <f>'M1D'!A70</f>
        <v>68</v>
      </c>
      <c r="B75" s="41" t="str">
        <f>'M1D'!B70</f>
        <v>41/2018</v>
      </c>
      <c r="C75" s="112" t="str">
        <f>'M1D'!C70</f>
        <v>Božina Popović</v>
      </c>
      <c r="D75" s="113"/>
      <c r="E75" s="42">
        <f>IF(AND(Osvojeni!I75="",Osvojeni!O75=""),"",SUM(Osvojeni!I75,Osvojeni!O75))</f>
      </c>
      <c r="F75" s="43">
        <f>IF(AND(Osvojeni!R75="",Osvojeni!S75=""),"",IF(Osvojeni!S75="",Osvojeni!R75,Osvojeni!S75))</f>
      </c>
      <c r="G75" s="15">
        <f>IF(Osvojeni!T75="","",Osvojeni!T75)</f>
      </c>
      <c r="H75" s="15">
        <f>IF(Osvojeni!U75="","",Osvojeni!U75)</f>
      </c>
    </row>
    <row r="76" spans="1:8" ht="12.75" customHeight="1">
      <c r="A76" s="18">
        <f>'M1D'!A71</f>
        <v>69</v>
      </c>
      <c r="B76" s="41" t="str">
        <f>'M1D'!B71</f>
        <v>54/2018</v>
      </c>
      <c r="C76" s="112" t="str">
        <f>'M1D'!C71</f>
        <v>Predrag Kusovac</v>
      </c>
      <c r="D76" s="113"/>
      <c r="E76" s="42">
        <f>IF(AND(Osvojeni!I76="",Osvojeni!O76=""),"",SUM(Osvojeni!I76,Osvojeni!O76))</f>
      </c>
      <c r="F76" s="43">
        <f>IF(AND(Osvojeni!R76="",Osvojeni!S76=""),"",IF(Osvojeni!S76="",Osvojeni!R76,Osvojeni!S76))</f>
      </c>
      <c r="G76" s="15">
        <f>IF(Osvojeni!T76="","",Osvojeni!T76)</f>
      </c>
      <c r="H76" s="15">
        <f>IF(Osvojeni!U76="","",Osvojeni!U76)</f>
      </c>
    </row>
    <row r="77" spans="1:8" ht="12.75" customHeight="1">
      <c r="A77" s="18">
        <f>'M1D'!A72</f>
        <v>70</v>
      </c>
      <c r="B77" s="41" t="str">
        <f>'M1D'!B72</f>
        <v>59/2018</v>
      </c>
      <c r="C77" s="112" t="str">
        <f>'M1D'!C72</f>
        <v>Sara Dervanović</v>
      </c>
      <c r="D77" s="113"/>
      <c r="E77" s="42">
        <f>IF(AND(Osvojeni!I77="",Osvojeni!O77=""),"",SUM(Osvojeni!I77,Osvojeni!O77))</f>
      </c>
      <c r="F77" s="43">
        <f>IF(AND(Osvojeni!R77="",Osvojeni!S77=""),"",IF(Osvojeni!S77="",Osvojeni!R77,Osvojeni!S77))</f>
      </c>
      <c r="G77" s="15">
        <f>IF(Osvojeni!T77="","",Osvojeni!T77)</f>
      </c>
      <c r="H77" s="15">
        <f>IF(Osvojeni!U77="","",Osvojeni!U77)</f>
      </c>
    </row>
    <row r="78" spans="1:8" ht="12.75" customHeight="1">
      <c r="A78" s="18">
        <f>'M1D'!A73</f>
        <v>71</v>
      </c>
      <c r="B78" s="41" t="str">
        <f>'M1D'!B73</f>
        <v>3/2017</v>
      </c>
      <c r="C78" s="112" t="str">
        <f>'M1D'!C73</f>
        <v>Luka Vulić</v>
      </c>
      <c r="D78" s="113"/>
      <c r="E78" s="42">
        <f>IF(AND(Osvojeni!I78="",Osvojeni!O78=""),"",SUM(Osvojeni!I78,Osvojeni!O78))</f>
      </c>
      <c r="F78" s="43">
        <f>IF(AND(Osvojeni!R78="",Osvojeni!S78=""),"",IF(Osvojeni!S78="",Osvojeni!R78,Osvojeni!S78))</f>
      </c>
      <c r="G78" s="15">
        <f>IF(Osvojeni!T78="","",Osvojeni!T78)</f>
      </c>
      <c r="H78" s="15">
        <f>IF(Osvojeni!U78="","",Osvojeni!U78)</f>
      </c>
    </row>
    <row r="79" spans="1:8" ht="12.75" customHeight="1">
      <c r="A79" s="18">
        <f>'M1D'!A74</f>
        <v>72</v>
      </c>
      <c r="B79" s="41" t="str">
        <f>'M1D'!B74</f>
        <v>15/2017</v>
      </c>
      <c r="C79" s="112" t="str">
        <f>'M1D'!C74</f>
        <v>Isidora Đurđevac</v>
      </c>
      <c r="D79" s="113"/>
      <c r="E79" s="42">
        <f>IF(AND(Osvojeni!I79="",Osvojeni!O79=""),"",SUM(Osvojeni!I79,Osvojeni!O79))</f>
      </c>
      <c r="F79" s="43">
        <f>IF(AND(Osvojeni!R79="",Osvojeni!S79=""),"",IF(Osvojeni!S79="",Osvojeni!R79,Osvojeni!S79))</f>
      </c>
      <c r="G79" s="15">
        <f>IF(Osvojeni!T79="","",Osvojeni!T79)</f>
      </c>
      <c r="H79" s="15">
        <f>IF(Osvojeni!U79="","",Osvojeni!U79)</f>
      </c>
    </row>
    <row r="80" spans="1:8" ht="12.75" customHeight="1">
      <c r="A80" s="18">
        <f>'M1D'!A75</f>
        <v>73</v>
      </c>
      <c r="B80" s="41" t="str">
        <f>'M1D'!B75</f>
        <v>18/2017</v>
      </c>
      <c r="C80" s="112" t="str">
        <f>'M1D'!C75</f>
        <v>Svetozar Nišavić</v>
      </c>
      <c r="D80" s="113"/>
      <c r="E80" s="42">
        <f>IF(AND(Osvojeni!I80="",Osvojeni!O80=""),"",SUM(Osvojeni!I80,Osvojeni!O80))</f>
      </c>
      <c r="F80" s="43">
        <f>IF(AND(Osvojeni!R80="",Osvojeni!S80=""),"",IF(Osvojeni!S80="",Osvojeni!R80,Osvojeni!S80))</f>
      </c>
      <c r="G80" s="15">
        <f>IF(Osvojeni!T80="","",Osvojeni!T80)</f>
      </c>
      <c r="H80" s="15">
        <f>IF(Osvojeni!U80="","",Osvojeni!U80)</f>
      </c>
    </row>
    <row r="81" spans="1:8" ht="12.75" customHeight="1">
      <c r="A81" s="18">
        <f>'M1D'!A76</f>
        <v>74</v>
      </c>
      <c r="B81" s="41" t="str">
        <f>'M1D'!B76</f>
        <v>19/2017</v>
      </c>
      <c r="C81" s="112" t="str">
        <f>'M1D'!C76</f>
        <v>Ana Vasiljević</v>
      </c>
      <c r="D81" s="113"/>
      <c r="E81" s="42">
        <f>IF(AND(Osvojeni!I81="",Osvojeni!O81=""),"",SUM(Osvojeni!I81,Osvojeni!O81))</f>
      </c>
      <c r="F81" s="43">
        <f>IF(AND(Osvojeni!R81="",Osvojeni!S81=""),"",IF(Osvojeni!S81="",Osvojeni!R81,Osvojeni!S81))</f>
      </c>
      <c r="G81" s="15">
        <f>IF(Osvojeni!T81="","",Osvojeni!T81)</f>
      </c>
      <c r="H81" s="15">
        <f>IF(Osvojeni!U81="","",Osvojeni!U81)</f>
      </c>
    </row>
    <row r="82" spans="1:8" ht="12.75" customHeight="1">
      <c r="A82" s="18">
        <f>'M1D'!A77</f>
        <v>75</v>
      </c>
      <c r="B82" s="41" t="str">
        <f>'M1D'!B77</f>
        <v>28/2017</v>
      </c>
      <c r="C82" s="112" t="str">
        <f>'M1D'!C77</f>
        <v>Nikola Krvavac</v>
      </c>
      <c r="D82" s="113"/>
      <c r="E82" s="42">
        <f>IF(AND(Osvojeni!I82="",Osvojeni!O82=""),"",SUM(Osvojeni!I82,Osvojeni!O82))</f>
      </c>
      <c r="F82" s="43">
        <f>IF(AND(Osvojeni!R82="",Osvojeni!S82=""),"",IF(Osvojeni!S82="",Osvojeni!R82,Osvojeni!S82))</f>
      </c>
      <c r="G82" s="15">
        <f>IF(Osvojeni!T82="","",Osvojeni!T82)</f>
      </c>
      <c r="H82" s="15">
        <f>IF(Osvojeni!U82="","",Osvojeni!U82)</f>
      </c>
    </row>
    <row r="83" spans="1:8" ht="12.75" customHeight="1">
      <c r="A83" s="18">
        <f>'M1D'!A78</f>
        <v>76</v>
      </c>
      <c r="B83" s="41" t="str">
        <f>'M1D'!B78</f>
        <v>57/2017</v>
      </c>
      <c r="C83" s="112" t="str">
        <f>'M1D'!C78</f>
        <v>Aleksandra Sošić</v>
      </c>
      <c r="D83" s="113"/>
      <c r="E83" s="42">
        <f>IF(AND(Osvojeni!I83="",Osvojeni!O83=""),"",SUM(Osvojeni!I83,Osvojeni!O83))</f>
      </c>
      <c r="F83" s="43">
        <f>IF(AND(Osvojeni!R83="",Osvojeni!S83=""),"",IF(Osvojeni!S83="",Osvojeni!R83,Osvojeni!S83))</f>
      </c>
      <c r="G83" s="15">
        <f>IF(Osvojeni!T83="","",Osvojeni!T83)</f>
      </c>
      <c r="H83" s="15">
        <f>IF(Osvojeni!U83="","",Osvojeni!U83)</f>
      </c>
    </row>
    <row r="84" spans="1:8" ht="12.75" customHeight="1">
      <c r="A84" s="18">
        <f>'M1D'!A79</f>
        <v>77</v>
      </c>
      <c r="B84" s="41" t="str">
        <f>'M1D'!B79</f>
        <v>65/2017</v>
      </c>
      <c r="C84" s="112" t="str">
        <f>'M1D'!C79</f>
        <v>Dejan Knežević</v>
      </c>
      <c r="D84" s="113"/>
      <c r="E84" s="42">
        <f>IF(AND(Osvojeni!I84="",Osvojeni!O84=""),"",SUM(Osvojeni!I84,Osvojeni!O84))</f>
      </c>
      <c r="F84" s="43">
        <f>IF(AND(Osvojeni!R84="",Osvojeni!S84=""),"",IF(Osvojeni!S84="",Osvojeni!R84,Osvojeni!S84))</f>
      </c>
      <c r="G84" s="15">
        <f>IF(Osvojeni!T84="","",Osvojeni!T84)</f>
      </c>
      <c r="H84" s="15">
        <f>IF(Osvojeni!U84="","",Osvojeni!U84)</f>
      </c>
    </row>
    <row r="85" spans="1:8" ht="12.75" customHeight="1">
      <c r="A85" s="18">
        <f>'M1D'!A80</f>
        <v>78</v>
      </c>
      <c r="B85" s="41" t="str">
        <f>'M1D'!B80</f>
        <v>8/2016</v>
      </c>
      <c r="C85" s="112" t="str">
        <f>'M1D'!C80</f>
        <v>Dragica Aprcović</v>
      </c>
      <c r="D85" s="113"/>
      <c r="E85" s="42">
        <f>IF(AND(Osvojeni!I85="",Osvojeni!O85=""),"",SUM(Osvojeni!I85,Osvojeni!O85))</f>
      </c>
      <c r="F85" s="43">
        <f>IF(AND(Osvojeni!R85="",Osvojeni!S85=""),"",IF(Osvojeni!S85="",Osvojeni!R85,Osvojeni!S85))</f>
      </c>
      <c r="G85" s="15">
        <f>IF(Osvojeni!T85="","",Osvojeni!T85)</f>
      </c>
      <c r="H85" s="15">
        <f>IF(Osvojeni!U85="","",Osvojeni!U85)</f>
      </c>
    </row>
    <row r="86" spans="1:8" ht="12.75" customHeight="1">
      <c r="A86" s="18">
        <f>'M1D'!A81</f>
        <v>79</v>
      </c>
      <c r="B86" s="41" t="str">
        <f>'M1D'!B81</f>
        <v>28/2016</v>
      </c>
      <c r="C86" s="112" t="str">
        <f>'M1D'!C81</f>
        <v>Nemanja Vukašinović</v>
      </c>
      <c r="D86" s="113"/>
      <c r="E86" s="42">
        <f>IF(AND(Osvojeni!I86="",Osvojeni!O86=""),"",SUM(Osvojeni!I86,Osvojeni!O86))</f>
      </c>
      <c r="F86" s="43">
        <f>IF(AND(Osvojeni!R86="",Osvojeni!S86=""),"",IF(Osvojeni!S86="",Osvojeni!R86,Osvojeni!S86))</f>
      </c>
      <c r="G86" s="15">
        <f>IF(Osvojeni!T86="","",Osvojeni!T86)</f>
      </c>
      <c r="H86" s="15">
        <f>IF(Osvojeni!U86="","",Osvojeni!U86)</f>
      </c>
    </row>
    <row r="87" spans="1:8" ht="12.75" customHeight="1">
      <c r="A87" s="18">
        <f>'M1D'!A82</f>
        <v>80</v>
      </c>
      <c r="B87" s="41" t="str">
        <f>'M1D'!B82</f>
        <v>33/2016</v>
      </c>
      <c r="C87" s="112" t="str">
        <f>'M1D'!C82</f>
        <v>Stefan Pejaković</v>
      </c>
      <c r="D87" s="113"/>
      <c r="E87" s="42">
        <f>IF(AND(Osvojeni!I87="",Osvojeni!O87=""),"",SUM(Osvojeni!I87,Osvojeni!O87))</f>
      </c>
      <c r="F87" s="43">
        <f>IF(AND(Osvojeni!R87="",Osvojeni!S87=""),"",IF(Osvojeni!S87="",Osvojeni!R87,Osvojeni!S87))</f>
      </c>
      <c r="G87" s="15">
        <f>IF(Osvojeni!T87="","",Osvojeni!T87)</f>
      </c>
      <c r="H87" s="15">
        <f>IF(Osvojeni!U87="","",Osvojeni!U87)</f>
      </c>
    </row>
    <row r="88" spans="1:8" ht="12.75" customHeight="1">
      <c r="A88" s="18">
        <f>'M1D'!A83</f>
        <v>81</v>
      </c>
      <c r="B88" s="41" t="str">
        <f>'M1D'!B83</f>
        <v>37/2016</v>
      </c>
      <c r="C88" s="112" t="str">
        <f>'M1D'!C83</f>
        <v>Vukosava Đođić</v>
      </c>
      <c r="D88" s="113"/>
      <c r="E88" s="42">
        <f>IF(AND(Osvojeni!I88="",Osvojeni!O88=""),"",SUM(Osvojeni!I88,Osvojeni!O88))</f>
      </c>
      <c r="F88" s="43">
        <f>IF(AND(Osvojeni!R88="",Osvojeni!S88=""),"",IF(Osvojeni!S88="",Osvojeni!R88,Osvojeni!S88))</f>
      </c>
      <c r="G88" s="15">
        <f>IF(Osvojeni!T88="","",Osvojeni!T88)</f>
      </c>
      <c r="H88" s="15">
        <f>IF(Osvojeni!U88="","",Osvojeni!U88)</f>
      </c>
    </row>
    <row r="89" spans="1:8" ht="12.75" customHeight="1">
      <c r="A89" s="18">
        <f>'M1D'!A84</f>
        <v>82</v>
      </c>
      <c r="B89" s="41" t="str">
        <f>'M1D'!B84</f>
        <v>40/2016</v>
      </c>
      <c r="C89" s="112" t="str">
        <f>'M1D'!C84</f>
        <v>Bogoljub Aranitović</v>
      </c>
      <c r="D89" s="113"/>
      <c r="E89" s="42">
        <f>IF(AND(Osvojeni!I89="",Osvojeni!O89=""),"",SUM(Osvojeni!I89,Osvojeni!O89))</f>
      </c>
      <c r="F89" s="43">
        <f>IF(AND(Osvojeni!R89="",Osvojeni!S89=""),"",IF(Osvojeni!S89="",Osvojeni!R89,Osvojeni!S89))</f>
      </c>
      <c r="G89" s="15">
        <f>IF(Osvojeni!T89="","",Osvojeni!T89)</f>
      </c>
      <c r="H89" s="15">
        <f>IF(Osvojeni!U89="","",Osvojeni!U89)</f>
      </c>
    </row>
    <row r="90" spans="1:8" ht="12.75" customHeight="1">
      <c r="A90" s="18">
        <f>'M1D'!A85</f>
        <v>83</v>
      </c>
      <c r="B90" s="41" t="str">
        <f>'M1D'!B85</f>
        <v>47/2016</v>
      </c>
      <c r="C90" s="112" t="str">
        <f>'M1D'!C85</f>
        <v>Lejla Rastoder</v>
      </c>
      <c r="D90" s="113"/>
      <c r="E90" s="42">
        <f>IF(AND(Osvojeni!I90="",Osvojeni!O90=""),"",SUM(Osvojeni!I90,Osvojeni!O90))</f>
      </c>
      <c r="F90" s="43">
        <f>IF(AND(Osvojeni!R90="",Osvojeni!S90=""),"",IF(Osvojeni!S90="",Osvojeni!R90,Osvojeni!S90))</f>
      </c>
      <c r="G90" s="15">
        <f>IF(Osvojeni!T90="","",Osvojeni!T90)</f>
      </c>
      <c r="H90" s="15">
        <f>IF(Osvojeni!U90="","",Osvojeni!U90)</f>
      </c>
    </row>
    <row r="91" spans="1:8" ht="12.75" customHeight="1">
      <c r="A91" s="18">
        <f>'M1D'!A86</f>
        <v>84</v>
      </c>
      <c r="B91" s="41" t="str">
        <f>'M1D'!B86</f>
        <v>13/2015</v>
      </c>
      <c r="C91" s="112" t="str">
        <f>'M1D'!C86</f>
        <v>Omer Kriještorac</v>
      </c>
      <c r="D91" s="113"/>
      <c r="E91" s="42">
        <f>IF(AND(Osvojeni!I91="",Osvojeni!O91=""),"",SUM(Osvojeni!I91,Osvojeni!O91))</f>
      </c>
      <c r="F91" s="43">
        <f>IF(AND(Osvojeni!R91="",Osvojeni!S91=""),"",IF(Osvojeni!S91="",Osvojeni!R91,Osvojeni!S91))</f>
      </c>
      <c r="G91" s="15">
        <f>IF(Osvojeni!T91="","",Osvojeni!T91)</f>
      </c>
      <c r="H91" s="15">
        <f>IF(Osvojeni!U91="","",Osvojeni!U91)</f>
      </c>
    </row>
    <row r="92" spans="1:8" ht="12.75" customHeight="1">
      <c r="A92" s="18">
        <f>'M1D'!A87</f>
        <v>85</v>
      </c>
      <c r="B92" s="41" t="str">
        <f>'M1D'!B87</f>
        <v>42/2014</v>
      </c>
      <c r="C92" s="112" t="str">
        <f>'M1D'!C87</f>
        <v>Ana Čabarkapa</v>
      </c>
      <c r="D92" s="113"/>
      <c r="E92" s="42">
        <f>IF(AND(Osvojeni!I92="",Osvojeni!O92=""),"",SUM(Osvojeni!I92,Osvojeni!O92))</f>
      </c>
      <c r="F92" s="43">
        <f>IF(AND(Osvojeni!R92="",Osvojeni!S92=""),"",IF(Osvojeni!S92="",Osvojeni!R92,Osvojeni!S92))</f>
      </c>
      <c r="G92" s="15">
        <f>IF(Osvojeni!T92="","",Osvojeni!T92)</f>
      </c>
      <c r="H92" s="15">
        <f>IF(Osvojeni!U92="","",Osvojeni!U92)</f>
      </c>
    </row>
    <row r="93" spans="1:8" ht="12.75" customHeight="1">
      <c r="A93" s="18">
        <f>'M1D'!A88</f>
        <v>86</v>
      </c>
      <c r="B93" s="41" t="str">
        <f>'M1D'!B88</f>
        <v>63/2014</v>
      </c>
      <c r="C93" s="112" t="str">
        <f>'M1D'!C88</f>
        <v>Petar Dubljević</v>
      </c>
      <c r="D93" s="113"/>
      <c r="E93" s="42">
        <f>IF(AND(Osvojeni!I93="",Osvojeni!O93=""),"",SUM(Osvojeni!I93,Osvojeni!O93))</f>
      </c>
      <c r="F93" s="43">
        <f>IF(AND(Osvojeni!R93="",Osvojeni!S93=""),"",IF(Osvojeni!S93="",Osvojeni!R93,Osvojeni!S93))</f>
      </c>
      <c r="G93" s="15">
        <f>IF(Osvojeni!T93="","",Osvojeni!T93)</f>
      </c>
      <c r="H93" s="15">
        <f>IF(Osvojeni!U93="","",Osvojeni!U93)</f>
      </c>
    </row>
  </sheetData>
  <sheetProtection selectLockedCells="1" selectUnlockedCells="1"/>
  <mergeCells count="100">
    <mergeCell ref="C45:D45"/>
    <mergeCell ref="C46:D46"/>
    <mergeCell ref="C75:D75"/>
    <mergeCell ref="C79:D79"/>
    <mergeCell ref="C80:D80"/>
    <mergeCell ref="C81:D81"/>
    <mergeCell ref="C47:D47"/>
    <mergeCell ref="C48:D48"/>
    <mergeCell ref="C76:D76"/>
    <mergeCell ref="C77:D77"/>
    <mergeCell ref="C88:D88"/>
    <mergeCell ref="C70:D70"/>
    <mergeCell ref="C71:D71"/>
    <mergeCell ref="C67:D67"/>
    <mergeCell ref="C78:D78"/>
    <mergeCell ref="C83:D83"/>
    <mergeCell ref="C73:D73"/>
    <mergeCell ref="C74:D74"/>
    <mergeCell ref="C58:D58"/>
    <mergeCell ref="C59:D59"/>
    <mergeCell ref="C60:D60"/>
    <mergeCell ref="C61:D61"/>
    <mergeCell ref="C62:D62"/>
    <mergeCell ref="C72:D72"/>
    <mergeCell ref="C68:D68"/>
    <mergeCell ref="C69:D69"/>
    <mergeCell ref="C63:D63"/>
    <mergeCell ref="C64:D64"/>
    <mergeCell ref="C52:D52"/>
    <mergeCell ref="C53:D53"/>
    <mergeCell ref="C54:D54"/>
    <mergeCell ref="C55:D55"/>
    <mergeCell ref="C56:D56"/>
    <mergeCell ref="C57:D57"/>
    <mergeCell ref="C38:D38"/>
    <mergeCell ref="C39:D39"/>
    <mergeCell ref="C40:D40"/>
    <mergeCell ref="C49:D49"/>
    <mergeCell ref="C50:D50"/>
    <mergeCell ref="C51:D51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H6:H7"/>
    <mergeCell ref="B5:D5"/>
    <mergeCell ref="E5:H5"/>
    <mergeCell ref="C23:D23"/>
    <mergeCell ref="C24:D24"/>
    <mergeCell ref="C25:D25"/>
    <mergeCell ref="C19:D19"/>
    <mergeCell ref="C20:D20"/>
    <mergeCell ref="C21:D21"/>
    <mergeCell ref="C22:D22"/>
    <mergeCell ref="A1:E1"/>
    <mergeCell ref="D3:H3"/>
    <mergeCell ref="E4:H4"/>
    <mergeCell ref="F1:H1"/>
    <mergeCell ref="A2:H2"/>
    <mergeCell ref="A3:C3"/>
    <mergeCell ref="A4:D4"/>
    <mergeCell ref="C16:D16"/>
    <mergeCell ref="A6:A7"/>
    <mergeCell ref="E6:G6"/>
    <mergeCell ref="B6:B7"/>
    <mergeCell ref="C6:D7"/>
    <mergeCell ref="C13:D13"/>
    <mergeCell ref="C14:D14"/>
    <mergeCell ref="C91:D91"/>
    <mergeCell ref="C65:D65"/>
    <mergeCell ref="C66:D66"/>
    <mergeCell ref="C82:D82"/>
    <mergeCell ref="C8:D8"/>
    <mergeCell ref="C9:D9"/>
    <mergeCell ref="C10:D10"/>
    <mergeCell ref="C11:D11"/>
    <mergeCell ref="C12:D12"/>
    <mergeCell ref="C15:D15"/>
    <mergeCell ref="C92:D92"/>
    <mergeCell ref="C17:D17"/>
    <mergeCell ref="C18:D18"/>
    <mergeCell ref="C93:D93"/>
    <mergeCell ref="C84:D84"/>
    <mergeCell ref="C85:D85"/>
    <mergeCell ref="C86:D86"/>
    <mergeCell ref="C87:D87"/>
    <mergeCell ref="C89:D89"/>
    <mergeCell ref="C90:D9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User</cp:lastModifiedBy>
  <cp:lastPrinted>2019-01-14T22:39:31Z</cp:lastPrinted>
  <dcterms:created xsi:type="dcterms:W3CDTF">2005-10-19T21:32:06Z</dcterms:created>
  <dcterms:modified xsi:type="dcterms:W3CDTF">2020-02-01T17:10:19Z</dcterms:modified>
  <cp:category/>
  <cp:version/>
  <cp:contentType/>
  <cp:contentStatus/>
  <cp:revision>20</cp:revision>
</cp:coreProperties>
</file>