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<sst xmlns="http://schemas.openxmlformats.org/spreadsheetml/2006/main" count="100" uniqueCount="89">
  <si>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</si>
  <si>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</si>
  <si>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</si>
  <si>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</si>
  <si>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</si>
  <si>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</si>
  <si>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</si>
  <si>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</si>
  <si>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</si>
  <si>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</si>
  <si>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</si>
  <si>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</si>
  <si>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</si>
  <si>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</si>
  <si>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</si>
  <si>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</si>
  <si>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</si>
  <si>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</si>
  <si>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</si>
  <si>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</si>
  <si>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</si>
  <si>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</si>
  <si>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</si>
  <si>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</si>
  <si>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</si>
  <si>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</si>
  <si>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</si>
  <si>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</si>
  <si>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</si>
  <si>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</si>
  <si>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</si>
  <si>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</si>
  <si>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</si>
  <si>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</si>
  <si>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</si>
  <si>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</si>
  <si>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</si>
  <si>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</si>
  <si>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</si>
  <si>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</si>
  <si>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</si>
  <si>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</si>
  <si>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</si>
  <si>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</si>
  <si>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</si>
  <si>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</si>
  <si>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</si>
  <si>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Avg_II_z</t>
  </si>
  <si>
    <t>4/2019</t>
  </si>
  <si>
    <t>Helena Tomašević</t>
  </si>
  <si>
    <t>6/2019</t>
  </si>
  <si>
    <t>Siniša Svrkota</t>
  </si>
  <si>
    <t>8/2019</t>
  </si>
  <si>
    <t>Lejla Agović</t>
  </si>
  <si>
    <t>9/2019</t>
  </si>
  <si>
    <t>Anastasija Đurković</t>
  </si>
  <si>
    <t>11/2019</t>
  </si>
  <si>
    <t>Dragana Babović</t>
  </si>
  <si>
    <t>12/2019</t>
  </si>
  <si>
    <t>Radoš Jašović</t>
  </si>
  <si>
    <t>14/2019</t>
  </si>
  <si>
    <t>Amin Kalač</t>
  </si>
  <si>
    <t>17/2019</t>
  </si>
  <si>
    <t>Anđela Bečanović</t>
  </si>
  <si>
    <t>22/2019</t>
  </si>
  <si>
    <t>Ana Kaluđerović</t>
  </si>
  <si>
    <t>23/2019</t>
  </si>
  <si>
    <t>Nemanja Ruljić</t>
  </si>
  <si>
    <t>24/2019</t>
  </si>
  <si>
    <t>Eldin Honsić</t>
  </si>
  <si>
    <t>28/2019</t>
  </si>
  <si>
    <t>Adis Deljanin</t>
  </si>
  <si>
    <t>31/2019</t>
  </si>
  <si>
    <t>Đorđije Bojić</t>
  </si>
  <si>
    <t>35/2019</t>
  </si>
  <si>
    <t>Anka Jašović</t>
  </si>
  <si>
    <t>30/2017</t>
  </si>
  <si>
    <t>Arman Ćeman</t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</si>
  <si>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</si>
  <si>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</si>
  <si>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ANIMALNA PROIZVODNJA</t>
  </si>
  <si>
    <r>
      <t>STUDIJSKI PROGRAM:</t>
    </r>
    <r>
      <rPr>
        <b/>
        <sz val="12"/>
        <color indexed="8"/>
        <rFont val="Arial"/>
        <family val="2"/>
      </rPr>
      <t xml:space="preserve"> Animalna proizvodnja</t>
    </r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</si>
  <si>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</si>
  <si>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</si>
  <si>
    <t>Dom</t>
  </si>
  <si>
    <t>K2</t>
  </si>
  <si>
    <t>Avg_II_inf</t>
  </si>
  <si>
    <t>Avg_I_inf</t>
  </si>
  <si>
    <t>K2D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</si>
</sst>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 style="thin"/>
      <top/>
      <bottom/>
    </border>
    <border>
      <left>
        <color indexed="63"/>
      </left>
      <right style="thin">
        <color indexed="59"/>
      </right>
      <top/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100">
      <alignment/>
      <protection/>
    </xf>
    <xf numFmtId="0" fontId="0" fillId="0" borderId="0" xfId="100" applyAlignment="1">
      <alignment horizontal="left" vertical="center"/>
      <protection/>
    </xf>
    <xf numFmtId="0" fontId="0" fillId="0" borderId="0" xfId="100" applyAlignment="1">
      <alignment horizontal="center" vertical="center"/>
      <protection/>
    </xf>
    <xf numFmtId="0" fontId="30" fillId="0" borderId="22" xfId="100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100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5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6" xfId="0" applyNumberFormat="1" applyBorder="1" applyAlignment="1">
      <alignment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3" xfId="0" applyFont="1" applyBorder="1" applyAlignment="1">
      <alignment/>
    </xf>
    <xf numFmtId="0" fontId="64" fillId="0" borderId="28" xfId="0" applyFont="1" applyBorder="1" applyAlignment="1">
      <alignment horizontal="center" wrapText="1"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49" fontId="20" fillId="0" borderId="29" xfId="0" applyNumberFormat="1" applyFont="1" applyFill="1" applyBorder="1" applyAlignment="1">
      <alignment/>
    </xf>
    <xf numFmtId="0" fontId="36" fillId="0" borderId="23" xfId="100" applyNumberFormat="1" applyFont="1" applyBorder="1" applyAlignment="1">
      <alignment horizontal="center"/>
      <protection/>
    </xf>
    <xf numFmtId="0" fontId="36" fillId="0" borderId="23" xfId="100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101" applyFont="1" applyBorder="1">
      <alignment/>
      <protection/>
    </xf>
    <xf numFmtId="0" fontId="0" fillId="0" borderId="24" xfId="101" applyFont="1" applyBorder="1" applyAlignment="1" applyProtection="1">
      <alignment horizontal="center"/>
      <protection hidden="1"/>
    </xf>
    <xf numFmtId="0" fontId="37" fillId="0" borderId="24" xfId="101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28" xfId="0" applyFont="1" applyBorder="1" applyAlignment="1" applyProtection="1">
      <alignment/>
      <protection hidden="1"/>
    </xf>
    <xf numFmtId="0" fontId="45" fillId="0" borderId="30" xfId="0" applyFont="1" applyBorder="1" applyAlignment="1" applyProtection="1">
      <alignment/>
      <protection hidden="1"/>
    </xf>
    <xf numFmtId="172" fontId="45" fillId="0" borderId="30" xfId="0" applyNumberFormat="1" applyFont="1" applyBorder="1" applyAlignment="1" applyProtection="1">
      <alignment vertical="center"/>
      <protection locked="0"/>
    </xf>
    <xf numFmtId="0" fontId="45" fillId="0" borderId="30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28" xfId="0" applyBorder="1" applyAlignment="1">
      <alignment/>
    </xf>
    <xf numFmtId="0" fontId="47" fillId="0" borderId="24" xfId="95" applyBorder="1">
      <alignment/>
      <protection/>
    </xf>
    <xf numFmtId="0" fontId="47" fillId="0" borderId="24" xfId="94" applyBorder="1">
      <alignment/>
      <protection/>
    </xf>
    <xf numFmtId="0" fontId="47" fillId="0" borderId="28" xfId="93" applyBorder="1">
      <alignment/>
      <protection/>
    </xf>
    <xf numFmtId="0" fontId="45" fillId="0" borderId="24" xfId="0" applyFont="1" applyBorder="1" applyAlignment="1">
      <alignment horizontal="center"/>
    </xf>
    <xf numFmtId="2" fontId="45" fillId="0" borderId="24" xfId="0" applyNumberFormat="1" applyFont="1" applyBorder="1" applyAlignment="1">
      <alignment/>
    </xf>
    <xf numFmtId="172" fontId="45" fillId="0" borderId="31" xfId="0" applyNumberFormat="1" applyFont="1" applyBorder="1" applyAlignment="1" applyProtection="1">
      <alignment/>
      <protection hidden="1"/>
    </xf>
    <xf numFmtId="172" fontId="45" fillId="0" borderId="25" xfId="0" applyNumberFormat="1" applyFont="1" applyBorder="1" applyAlignment="1" applyProtection="1">
      <alignment/>
      <protection hidden="1"/>
    </xf>
    <xf numFmtId="172" fontId="45" fillId="0" borderId="32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>
      <alignment/>
    </xf>
    <xf numFmtId="1" fontId="45" fillId="0" borderId="24" xfId="0" applyNumberFormat="1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47" fillId="0" borderId="24" xfId="95" applyFont="1" applyBorder="1">
      <alignment/>
      <protection/>
    </xf>
    <xf numFmtId="0" fontId="0" fillId="0" borderId="0" xfId="0" applyFont="1" applyAlignment="1">
      <alignment/>
    </xf>
    <xf numFmtId="0" fontId="21" fillId="0" borderId="19" xfId="0" applyFont="1" applyBorder="1" applyAlignment="1">
      <alignment horizontal="left" vertical="center"/>
    </xf>
    <xf numFmtId="0" fontId="0" fillId="6" borderId="29" xfId="0" applyFill="1" applyBorder="1" applyAlignment="1">
      <alignment wrapText="1"/>
    </xf>
    <xf numFmtId="0" fontId="0" fillId="6" borderId="33" xfId="0" applyFont="1" applyFill="1" applyBorder="1" applyAlignment="1">
      <alignment wrapText="1"/>
    </xf>
    <xf numFmtId="0" fontId="0" fillId="6" borderId="25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19" fillId="0" borderId="35" xfId="100" applyFont="1" applyBorder="1" applyAlignment="1">
      <alignment wrapText="1"/>
      <protection/>
    </xf>
    <xf numFmtId="0" fontId="30" fillId="0" borderId="20" xfId="100" applyFont="1" applyBorder="1" applyAlignment="1">
      <alignment horizontal="center" vertical="center" wrapText="1"/>
      <protection/>
    </xf>
    <xf numFmtId="0" fontId="28" fillId="0" borderId="19" xfId="100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wrapText="1"/>
      <protection/>
    </xf>
    <xf numFmtId="0" fontId="34" fillId="55" borderId="19" xfId="100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100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100" applyFont="1" applyBorder="1" applyAlignment="1">
      <alignment horizontal="left" vertical="center" wrapText="1"/>
      <protection/>
    </xf>
    <xf numFmtId="0" fontId="31" fillId="0" borderId="19" xfId="100" applyFont="1" applyBorder="1" applyAlignment="1">
      <alignment horizontal="left" wrapText="1"/>
      <protection/>
    </xf>
    <xf numFmtId="0" fontId="0" fillId="0" borderId="34" xfId="100" applyFont="1" applyBorder="1" applyAlignment="1">
      <alignment horizontal="center" vertical="center" wrapText="1"/>
      <protection/>
    </xf>
    <xf numFmtId="0" fontId="0" fillId="0" borderId="36" xfId="100" applyBorder="1" applyAlignment="1">
      <alignment horizontal="center" vertical="center" wrapText="1"/>
      <protection/>
    </xf>
    <xf numFmtId="0" fontId="30" fillId="0" borderId="29" xfId="100" applyFont="1" applyBorder="1" applyAlignment="1">
      <alignment horizontal="center" vertical="center" wrapText="1"/>
      <protection/>
    </xf>
    <xf numFmtId="0" fontId="30" fillId="0" borderId="33" xfId="100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32" fillId="0" borderId="20" xfId="100" applyFont="1" applyBorder="1" applyAlignment="1">
      <alignment horizontal="center" vertical="center" wrapText="1"/>
      <protection/>
    </xf>
    <xf numFmtId="0" fontId="32" fillId="0" borderId="34" xfId="100" applyFont="1" applyBorder="1" applyAlignment="1">
      <alignment horizontal="center" vertical="center" wrapText="1"/>
      <protection/>
    </xf>
    <xf numFmtId="0" fontId="30" fillId="0" borderId="34" xfId="100" applyFont="1" applyBorder="1" applyAlignment="1">
      <alignment horizontal="center" vertical="center" wrapText="1"/>
      <protection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2 5" xfId="95"/>
    <cellStyle name="Normal 3" xfId="96"/>
    <cellStyle name="Normal 4" xfId="97"/>
    <cellStyle name="Normal 5" xfId="98"/>
    <cellStyle name="Normal 6" xfId="99"/>
    <cellStyle name="Normal_OR1-2005-2006" xfId="100"/>
    <cellStyle name="Normal_Sheet1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8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S15" sqref="S15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6.28125" style="0" customWidth="1"/>
    <col min="5" max="5" width="5.8515625" style="0" customWidth="1"/>
    <col min="6" max="6" width="5.7109375" style="0" customWidth="1"/>
    <col min="7" max="8" width="5.8515625" style="0" customWidth="1"/>
    <col min="9" max="9" width="5.00390625" style="0" customWidth="1"/>
    <col min="10" max="11" width="5.28125" style="0" customWidth="1"/>
    <col min="12" max="12" width="12.00390625" style="0" customWidth="1"/>
    <col min="13" max="13" width="8.71093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20" ht="12.75" customHeight="1">
      <c r="A2" s="46" t="s">
        <v>0</v>
      </c>
      <c r="B2" s="47" t="s">
        <v>1</v>
      </c>
      <c r="C2" s="48" t="s">
        <v>2</v>
      </c>
      <c r="D2" s="48" t="s">
        <v>84</v>
      </c>
      <c r="E2" s="49" t="s">
        <v>3</v>
      </c>
      <c r="F2" s="49" t="s">
        <v>4</v>
      </c>
      <c r="G2" s="49" t="s">
        <v>34</v>
      </c>
      <c r="H2" s="49" t="s">
        <v>85</v>
      </c>
      <c r="I2" s="49" t="s">
        <v>5</v>
      </c>
      <c r="J2" s="49" t="s">
        <v>6</v>
      </c>
      <c r="K2" s="49" t="s">
        <v>35</v>
      </c>
      <c r="L2" s="43" t="s">
        <v>7</v>
      </c>
      <c r="M2" s="43" t="s">
        <v>8</v>
      </c>
      <c r="N2" s="43" t="s">
        <v>44</v>
      </c>
      <c r="O2" s="43" t="s">
        <v>87</v>
      </c>
      <c r="P2" s="43" t="s">
        <v>45</v>
      </c>
      <c r="Q2" s="43" t="s">
        <v>46</v>
      </c>
      <c r="R2" s="43" t="s">
        <v>86</v>
      </c>
      <c r="S2" s="19" t="s">
        <v>47</v>
      </c>
      <c r="T2" s="50" t="s">
        <v>88</v>
      </c>
    </row>
    <row r="3" spans="1:20" ht="15">
      <c r="A3" s="52">
        <v>4</v>
      </c>
      <c r="B3" s="61" t="s">
        <v>48</v>
      </c>
      <c r="C3" s="61" t="s">
        <v>49</v>
      </c>
      <c r="D3" s="61"/>
      <c r="E3" s="26">
        <v>0</v>
      </c>
      <c r="F3" s="26"/>
      <c r="G3" s="24">
        <f aca="true" t="shared" si="0" ref="G3:G18">IF((AND(E3="",F3="",N3="",Q3="")),"",MAX(E3,F3,N3,Q3))</f>
        <v>0</v>
      </c>
      <c r="H3" s="21"/>
      <c r="I3" s="68"/>
      <c r="J3" s="22"/>
      <c r="K3" s="24">
        <f aca="true" t="shared" si="1" ref="K3:K19">IF((AND(I3="",J3="",P3="",S3="")),"",MAX(I3,J3,P3,S3))</f>
      </c>
      <c r="L3" s="44">
        <f aca="true" t="shared" si="2" ref="L3:L18">IF((AND(D3="",G3="",T3="",K3="")),"",SUM(D3,G3,T3,K3))</f>
        <v>0</v>
      </c>
      <c r="M3" s="45" t="str">
        <f aca="true" t="shared" si="3" ref="M3:M17">IF(AND(D3="",G3="",H3="",K3=""),"F",IF(S3&gt;89,"A",IF(L3&gt;79,"B",IF(L3&gt;69,"C",IF(L3&gt;59,"D",IF(L3&gt;49,"E","F"))))))</f>
        <v>F</v>
      </c>
      <c r="N3" s="32"/>
      <c r="O3" s="32"/>
      <c r="P3" s="32"/>
      <c r="Q3" s="32"/>
      <c r="R3" s="32"/>
      <c r="S3" s="32"/>
      <c r="T3" s="19">
        <f aca="true" t="shared" si="4" ref="T3:T27">IF((AND(H3="",O3="",R3="")),"",MAX(H3,O3,R3))</f>
      </c>
    </row>
    <row r="4" spans="1:20" ht="15">
      <c r="A4" s="52">
        <v>6</v>
      </c>
      <c r="B4" s="61" t="s">
        <v>50</v>
      </c>
      <c r="C4" s="61" t="s">
        <v>51</v>
      </c>
      <c r="D4" s="61">
        <v>5</v>
      </c>
      <c r="E4" s="26">
        <v>0</v>
      </c>
      <c r="F4" s="59">
        <v>0</v>
      </c>
      <c r="G4" s="24">
        <f t="shared" si="0"/>
        <v>0</v>
      </c>
      <c r="H4" s="21"/>
      <c r="I4" s="68"/>
      <c r="J4" s="21"/>
      <c r="K4" s="24">
        <f t="shared" si="1"/>
        <v>0</v>
      </c>
      <c r="L4" s="44">
        <f t="shared" si="2"/>
        <v>5</v>
      </c>
      <c r="M4" s="45" t="str">
        <f t="shared" si="3"/>
        <v>F</v>
      </c>
      <c r="N4" s="45"/>
      <c r="O4" s="45"/>
      <c r="P4" s="32"/>
      <c r="Q4" s="32">
        <v>0</v>
      </c>
      <c r="R4" s="32"/>
      <c r="S4" s="32">
        <v>0</v>
      </c>
      <c r="T4" s="19">
        <f t="shared" si="4"/>
      </c>
    </row>
    <row r="5" spans="1:20" ht="15">
      <c r="A5" s="52">
        <v>8</v>
      </c>
      <c r="B5" s="61" t="s">
        <v>52</v>
      </c>
      <c r="C5" s="61" t="s">
        <v>53</v>
      </c>
      <c r="D5" s="61">
        <v>5</v>
      </c>
      <c r="E5" s="26">
        <v>0</v>
      </c>
      <c r="F5" s="59">
        <v>0</v>
      </c>
      <c r="G5" s="24">
        <f t="shared" si="0"/>
        <v>0</v>
      </c>
      <c r="H5" s="21">
        <v>6.5</v>
      </c>
      <c r="I5" s="68">
        <v>0</v>
      </c>
      <c r="J5" s="21">
        <v>0</v>
      </c>
      <c r="K5" s="24">
        <f t="shared" si="1"/>
        <v>0</v>
      </c>
      <c r="L5" s="44">
        <f t="shared" si="2"/>
        <v>15</v>
      </c>
      <c r="M5" s="45" t="str">
        <f t="shared" si="3"/>
        <v>F</v>
      </c>
      <c r="N5" s="45">
        <v>0</v>
      </c>
      <c r="O5" s="45">
        <v>10</v>
      </c>
      <c r="P5" s="32">
        <v>0</v>
      </c>
      <c r="Q5" s="32">
        <v>0</v>
      </c>
      <c r="R5" s="32"/>
      <c r="S5" s="32">
        <v>0</v>
      </c>
      <c r="T5" s="19">
        <f t="shared" si="4"/>
        <v>10</v>
      </c>
    </row>
    <row r="6" spans="1:20" s="73" customFormat="1" ht="15">
      <c r="A6" s="71">
        <v>9</v>
      </c>
      <c r="B6" s="72" t="s">
        <v>54</v>
      </c>
      <c r="C6" s="72" t="s">
        <v>55</v>
      </c>
      <c r="D6" s="72">
        <v>5</v>
      </c>
      <c r="E6" s="26"/>
      <c r="F6" s="59">
        <v>12.5</v>
      </c>
      <c r="G6" s="24">
        <f t="shared" si="0"/>
        <v>12.5</v>
      </c>
      <c r="H6" s="21">
        <v>11</v>
      </c>
      <c r="I6" s="68"/>
      <c r="J6" s="21">
        <v>12.5</v>
      </c>
      <c r="K6" s="24">
        <f t="shared" si="1"/>
        <v>22</v>
      </c>
      <c r="L6" s="44">
        <f t="shared" si="2"/>
        <v>50.5</v>
      </c>
      <c r="M6" s="45" t="str">
        <f t="shared" si="3"/>
        <v>E</v>
      </c>
      <c r="N6" s="45"/>
      <c r="O6" s="45"/>
      <c r="P6" s="32">
        <v>11.5</v>
      </c>
      <c r="Q6" s="32"/>
      <c r="R6" s="32"/>
      <c r="S6" s="32">
        <v>22</v>
      </c>
      <c r="T6" s="19">
        <f t="shared" si="4"/>
        <v>11</v>
      </c>
    </row>
    <row r="7" spans="1:20" ht="15">
      <c r="A7" s="52">
        <v>11</v>
      </c>
      <c r="B7" s="61" t="s">
        <v>56</v>
      </c>
      <c r="C7" s="61" t="s">
        <v>57</v>
      </c>
      <c r="D7" s="61">
        <v>5</v>
      </c>
      <c r="E7" s="26">
        <v>3.5</v>
      </c>
      <c r="F7" s="59">
        <v>0</v>
      </c>
      <c r="G7" s="24">
        <f t="shared" si="0"/>
        <v>3.5</v>
      </c>
      <c r="H7" s="21"/>
      <c r="I7" s="66"/>
      <c r="J7" s="23">
        <v>17</v>
      </c>
      <c r="K7" s="24">
        <f t="shared" si="1"/>
        <v>17</v>
      </c>
      <c r="L7" s="44">
        <f t="shared" si="2"/>
        <v>25.5</v>
      </c>
      <c r="M7" s="45" t="str">
        <f t="shared" si="3"/>
        <v>F</v>
      </c>
      <c r="N7" s="45"/>
      <c r="O7" s="45"/>
      <c r="P7" s="32">
        <v>0</v>
      </c>
      <c r="Q7" s="32"/>
      <c r="R7" s="32"/>
      <c r="S7" s="32"/>
      <c r="T7" s="19">
        <f t="shared" si="4"/>
      </c>
    </row>
    <row r="8" spans="1:20" ht="15">
      <c r="A8" s="52">
        <v>12</v>
      </c>
      <c r="B8" s="61" t="s">
        <v>58</v>
      </c>
      <c r="C8" s="61" t="s">
        <v>59</v>
      </c>
      <c r="D8" s="61">
        <v>5</v>
      </c>
      <c r="E8" s="26">
        <v>1</v>
      </c>
      <c r="F8" s="59">
        <v>0</v>
      </c>
      <c r="G8" s="24">
        <f t="shared" si="0"/>
        <v>1</v>
      </c>
      <c r="H8" s="21">
        <v>22.5</v>
      </c>
      <c r="I8" s="67">
        <v>0</v>
      </c>
      <c r="J8" s="20">
        <v>3.5</v>
      </c>
      <c r="K8" s="24">
        <f t="shared" si="1"/>
        <v>3.5</v>
      </c>
      <c r="L8" s="44">
        <f t="shared" si="2"/>
        <v>32</v>
      </c>
      <c r="M8" s="45" t="str">
        <f t="shared" si="3"/>
        <v>F</v>
      </c>
      <c r="N8" s="45"/>
      <c r="O8" s="45"/>
      <c r="P8" s="32">
        <v>0</v>
      </c>
      <c r="Q8" s="32">
        <v>0</v>
      </c>
      <c r="R8" s="32"/>
      <c r="S8" s="32">
        <v>1</v>
      </c>
      <c r="T8" s="19">
        <f t="shared" si="4"/>
        <v>22.5</v>
      </c>
    </row>
    <row r="9" spans="1:20" ht="15">
      <c r="A9" s="52">
        <v>14</v>
      </c>
      <c r="B9" s="61" t="s">
        <v>60</v>
      </c>
      <c r="C9" s="61" t="s">
        <v>61</v>
      </c>
      <c r="D9" s="61">
        <v>5</v>
      </c>
      <c r="E9" s="26">
        <v>7</v>
      </c>
      <c r="F9" s="59"/>
      <c r="G9" s="24">
        <f t="shared" si="0"/>
        <v>7</v>
      </c>
      <c r="H9" s="21">
        <v>15</v>
      </c>
      <c r="I9" s="67">
        <v>7.5</v>
      </c>
      <c r="J9" s="20"/>
      <c r="K9" s="24">
        <f t="shared" si="1"/>
        <v>21.5</v>
      </c>
      <c r="L9" s="44">
        <f t="shared" si="2"/>
        <v>48.5</v>
      </c>
      <c r="M9" s="45" t="str">
        <f t="shared" si="3"/>
        <v>F</v>
      </c>
      <c r="N9" s="45"/>
      <c r="O9" s="45"/>
      <c r="P9" s="32"/>
      <c r="Q9" s="32"/>
      <c r="R9" s="32"/>
      <c r="S9" s="32">
        <v>21.5</v>
      </c>
      <c r="T9" s="19">
        <f t="shared" si="4"/>
        <v>15</v>
      </c>
    </row>
    <row r="10" spans="1:20" ht="15">
      <c r="A10" s="52">
        <v>17</v>
      </c>
      <c r="B10" s="61" t="s">
        <v>62</v>
      </c>
      <c r="C10" s="61" t="s">
        <v>63</v>
      </c>
      <c r="D10" s="61">
        <v>5</v>
      </c>
      <c r="E10" s="26">
        <v>0</v>
      </c>
      <c r="F10" s="59">
        <v>0</v>
      </c>
      <c r="G10" s="24">
        <f t="shared" si="0"/>
        <v>0</v>
      </c>
      <c r="H10" s="21">
        <v>8.5</v>
      </c>
      <c r="I10" s="67">
        <v>0</v>
      </c>
      <c r="J10" s="20"/>
      <c r="K10" s="24">
        <f t="shared" si="1"/>
        <v>11</v>
      </c>
      <c r="L10" s="44">
        <f t="shared" si="2"/>
        <v>24.5</v>
      </c>
      <c r="M10" s="45" t="str">
        <f t="shared" si="3"/>
        <v>F</v>
      </c>
      <c r="N10" s="45">
        <v>0</v>
      </c>
      <c r="O10" s="45"/>
      <c r="P10" s="32">
        <v>11</v>
      </c>
      <c r="Q10" s="32"/>
      <c r="R10" s="32"/>
      <c r="S10" s="32"/>
      <c r="T10" s="19">
        <f t="shared" si="4"/>
        <v>8.5</v>
      </c>
    </row>
    <row r="11" spans="1:20" ht="15">
      <c r="A11" s="52">
        <v>22</v>
      </c>
      <c r="B11" s="61" t="s">
        <v>64</v>
      </c>
      <c r="C11" s="61" t="s">
        <v>65</v>
      </c>
      <c r="D11" s="61"/>
      <c r="E11" s="26">
        <v>9.5</v>
      </c>
      <c r="F11" s="64"/>
      <c r="G11" s="24">
        <f t="shared" si="0"/>
        <v>12</v>
      </c>
      <c r="H11" s="21">
        <v>11</v>
      </c>
      <c r="I11" s="69">
        <v>0.5</v>
      </c>
      <c r="J11" s="21">
        <v>5</v>
      </c>
      <c r="K11" s="24">
        <f t="shared" si="1"/>
        <v>19.5</v>
      </c>
      <c r="L11" s="44">
        <f t="shared" si="2"/>
        <v>50</v>
      </c>
      <c r="M11" s="45" t="str">
        <f t="shared" si="3"/>
        <v>E</v>
      </c>
      <c r="N11" s="45">
        <v>12</v>
      </c>
      <c r="O11" s="45">
        <v>18.5</v>
      </c>
      <c r="P11" s="32">
        <v>19.5</v>
      </c>
      <c r="Q11" s="32"/>
      <c r="R11" s="32"/>
      <c r="S11" s="32"/>
      <c r="T11" s="19">
        <f t="shared" si="4"/>
        <v>18.5</v>
      </c>
    </row>
    <row r="12" spans="1:20" ht="15">
      <c r="A12" s="52">
        <v>23</v>
      </c>
      <c r="B12" s="61" t="s">
        <v>66</v>
      </c>
      <c r="C12" s="61" t="s">
        <v>67</v>
      </c>
      <c r="D12" s="61">
        <v>5</v>
      </c>
      <c r="E12" s="26">
        <v>5</v>
      </c>
      <c r="F12" s="64">
        <v>2</v>
      </c>
      <c r="G12" s="24">
        <f t="shared" si="0"/>
        <v>5</v>
      </c>
      <c r="H12" s="21">
        <v>16</v>
      </c>
      <c r="I12" s="70">
        <v>1</v>
      </c>
      <c r="J12" s="20">
        <v>11</v>
      </c>
      <c r="K12" s="24">
        <f t="shared" si="1"/>
        <v>11</v>
      </c>
      <c r="L12" s="44">
        <f t="shared" si="2"/>
        <v>37</v>
      </c>
      <c r="M12" s="45" t="str">
        <f t="shared" si="3"/>
        <v>F</v>
      </c>
      <c r="N12" s="45"/>
      <c r="O12" s="45"/>
      <c r="P12" s="32"/>
      <c r="Q12" s="32"/>
      <c r="R12" s="32"/>
      <c r="S12" s="32"/>
      <c r="T12" s="19">
        <f t="shared" si="4"/>
        <v>16</v>
      </c>
    </row>
    <row r="13" spans="1:20" ht="15">
      <c r="A13" s="52">
        <v>24</v>
      </c>
      <c r="B13" s="61" t="s">
        <v>68</v>
      </c>
      <c r="C13" s="61" t="s">
        <v>69</v>
      </c>
      <c r="D13" s="61"/>
      <c r="E13" s="26">
        <v>0</v>
      </c>
      <c r="F13" s="64"/>
      <c r="G13" s="24">
        <f t="shared" si="0"/>
        <v>0</v>
      </c>
      <c r="H13" s="21">
        <v>0</v>
      </c>
      <c r="I13" s="70">
        <v>0</v>
      </c>
      <c r="J13" s="21"/>
      <c r="K13" s="24">
        <f t="shared" si="1"/>
        <v>0</v>
      </c>
      <c r="L13" s="44">
        <f t="shared" si="2"/>
        <v>0</v>
      </c>
      <c r="M13" s="45" t="str">
        <f t="shared" si="3"/>
        <v>F</v>
      </c>
      <c r="N13" s="45"/>
      <c r="O13" s="45"/>
      <c r="P13" s="32"/>
      <c r="Q13" s="32"/>
      <c r="R13" s="32"/>
      <c r="S13" s="32"/>
      <c r="T13" s="19">
        <f t="shared" si="4"/>
        <v>0</v>
      </c>
    </row>
    <row r="14" spans="1:20" ht="15">
      <c r="A14" s="52">
        <v>28</v>
      </c>
      <c r="B14" s="61" t="s">
        <v>70</v>
      </c>
      <c r="C14" s="61" t="s">
        <v>71</v>
      </c>
      <c r="D14" s="61"/>
      <c r="E14" s="26"/>
      <c r="F14" s="64">
        <v>0</v>
      </c>
      <c r="G14" s="24">
        <f t="shared" si="0"/>
        <v>0</v>
      </c>
      <c r="H14" s="21">
        <v>7.5</v>
      </c>
      <c r="I14" s="70">
        <v>0</v>
      </c>
      <c r="J14" s="21">
        <v>0</v>
      </c>
      <c r="K14" s="24">
        <f t="shared" si="1"/>
        <v>0</v>
      </c>
      <c r="L14" s="44">
        <f t="shared" si="2"/>
        <v>7.5</v>
      </c>
      <c r="M14" s="45" t="str">
        <f t="shared" si="3"/>
        <v>F</v>
      </c>
      <c r="N14" s="45"/>
      <c r="O14" s="45"/>
      <c r="P14" s="32"/>
      <c r="Q14" s="32"/>
      <c r="R14" s="32"/>
      <c r="S14" s="32"/>
      <c r="T14" s="19">
        <f t="shared" si="4"/>
        <v>7.5</v>
      </c>
    </row>
    <row r="15" spans="1:20" ht="15">
      <c r="A15" s="52">
        <v>31</v>
      </c>
      <c r="B15" s="61" t="s">
        <v>72</v>
      </c>
      <c r="C15" s="61" t="s">
        <v>73</v>
      </c>
      <c r="D15" s="61">
        <v>5</v>
      </c>
      <c r="E15" s="26"/>
      <c r="F15" s="64">
        <v>0</v>
      </c>
      <c r="G15" s="24">
        <f t="shared" si="0"/>
        <v>5</v>
      </c>
      <c r="H15" s="21">
        <v>24</v>
      </c>
      <c r="I15" s="69"/>
      <c r="J15" s="21">
        <v>5.5</v>
      </c>
      <c r="K15" s="24">
        <f t="shared" si="1"/>
        <v>20.5</v>
      </c>
      <c r="L15" s="44">
        <f t="shared" si="2"/>
        <v>54.5</v>
      </c>
      <c r="M15" s="45" t="str">
        <f t="shared" si="3"/>
        <v>E</v>
      </c>
      <c r="N15" s="45">
        <v>5</v>
      </c>
      <c r="O15" s="45"/>
      <c r="P15" s="32">
        <v>8.5</v>
      </c>
      <c r="Q15" s="32"/>
      <c r="R15" s="32"/>
      <c r="S15" s="32">
        <v>20.5</v>
      </c>
      <c r="T15" s="19">
        <f t="shared" si="4"/>
        <v>24</v>
      </c>
    </row>
    <row r="16" spans="1:20" ht="15">
      <c r="A16" s="52">
        <v>35</v>
      </c>
      <c r="B16" s="61" t="s">
        <v>74</v>
      </c>
      <c r="C16" s="61" t="s">
        <v>75</v>
      </c>
      <c r="D16" s="61">
        <v>5</v>
      </c>
      <c r="E16" s="26"/>
      <c r="F16" s="64"/>
      <c r="G16" s="24">
        <f t="shared" si="0"/>
      </c>
      <c r="H16" s="21"/>
      <c r="I16" s="69"/>
      <c r="J16" s="20"/>
      <c r="K16" s="24">
        <f t="shared" si="1"/>
      </c>
      <c r="L16" s="44">
        <f t="shared" si="2"/>
        <v>5</v>
      </c>
      <c r="M16" s="45" t="str">
        <f t="shared" si="3"/>
        <v>F</v>
      </c>
      <c r="N16" s="45"/>
      <c r="O16" s="45"/>
      <c r="P16" s="32"/>
      <c r="Q16" s="32"/>
      <c r="R16" s="32"/>
      <c r="S16" s="32"/>
      <c r="T16" s="19">
        <f t="shared" si="4"/>
      </c>
    </row>
    <row r="17" spans="1:20" ht="15">
      <c r="A17" s="52">
        <v>42</v>
      </c>
      <c r="B17" s="61" t="s">
        <v>76</v>
      </c>
      <c r="C17" s="61" t="s">
        <v>77</v>
      </c>
      <c r="D17" s="61">
        <v>5</v>
      </c>
      <c r="E17" s="26"/>
      <c r="F17" s="64">
        <v>3</v>
      </c>
      <c r="G17" s="24">
        <f t="shared" si="0"/>
        <v>3</v>
      </c>
      <c r="H17" s="21">
        <v>12.5</v>
      </c>
      <c r="I17" s="69">
        <v>3.5</v>
      </c>
      <c r="J17" s="21">
        <v>1.5</v>
      </c>
      <c r="K17" s="24">
        <f t="shared" si="1"/>
        <v>3.5</v>
      </c>
      <c r="L17" s="44">
        <f t="shared" si="2"/>
        <v>24</v>
      </c>
      <c r="M17" s="45" t="str">
        <f t="shared" si="3"/>
        <v>F</v>
      </c>
      <c r="N17" s="45"/>
      <c r="O17" s="45"/>
      <c r="P17" s="32"/>
      <c r="Q17" s="32"/>
      <c r="R17" s="32"/>
      <c r="S17" s="32"/>
      <c r="T17" s="19">
        <f t="shared" si="4"/>
        <v>12.5</v>
      </c>
    </row>
    <row r="18" spans="1:20" ht="15">
      <c r="A18" s="52">
        <v>47</v>
      </c>
      <c r="B18" s="62"/>
      <c r="C18" s="62"/>
      <c r="D18" s="62"/>
      <c r="E18" s="26"/>
      <c r="F18" s="64"/>
      <c r="G18" s="24">
        <f t="shared" si="0"/>
      </c>
      <c r="H18" s="21"/>
      <c r="I18" s="65"/>
      <c r="J18" s="21"/>
      <c r="K18" s="24">
        <f t="shared" si="1"/>
      </c>
      <c r="L18" s="44">
        <f t="shared" si="2"/>
      </c>
      <c r="M18" s="45"/>
      <c r="N18" s="45"/>
      <c r="O18" s="45"/>
      <c r="P18" s="32"/>
      <c r="Q18" s="32"/>
      <c r="R18" s="32"/>
      <c r="S18" s="32"/>
      <c r="T18" s="19">
        <f t="shared" si="4"/>
      </c>
    </row>
    <row r="19" spans="1:20" ht="15">
      <c r="A19" s="52">
        <v>48</v>
      </c>
      <c r="B19" s="62"/>
      <c r="C19" s="62"/>
      <c r="D19" s="62"/>
      <c r="E19" s="26"/>
      <c r="F19" s="64"/>
      <c r="G19" s="21"/>
      <c r="H19" s="21"/>
      <c r="I19" s="65"/>
      <c r="J19" s="21"/>
      <c r="K19" s="24">
        <f t="shared" si="1"/>
      </c>
      <c r="L19" s="24"/>
      <c r="M19" s="45"/>
      <c r="N19" s="45"/>
      <c r="O19" s="45"/>
      <c r="P19" s="32"/>
      <c r="Q19" s="32"/>
      <c r="R19" s="32"/>
      <c r="S19" s="32"/>
      <c r="T19" s="19">
        <f t="shared" si="4"/>
      </c>
    </row>
    <row r="20" spans="1:20" ht="15">
      <c r="A20" s="52">
        <v>49</v>
      </c>
      <c r="B20" s="62"/>
      <c r="C20" s="62"/>
      <c r="D20" s="62"/>
      <c r="E20" s="26"/>
      <c r="F20" s="64"/>
      <c r="G20" s="21"/>
      <c r="H20" s="21"/>
      <c r="I20" s="32"/>
      <c r="J20" s="21"/>
      <c r="K20" s="24"/>
      <c r="L20" s="24"/>
      <c r="M20" s="45"/>
      <c r="N20" s="45"/>
      <c r="O20" s="45"/>
      <c r="P20" s="32"/>
      <c r="Q20" s="32"/>
      <c r="R20" s="32"/>
      <c r="S20" s="32"/>
      <c r="T20" s="19">
        <f t="shared" si="4"/>
      </c>
    </row>
    <row r="21" spans="1:20" ht="15">
      <c r="A21" s="52">
        <v>50</v>
      </c>
      <c r="B21" s="62"/>
      <c r="C21" s="62"/>
      <c r="D21" s="62"/>
      <c r="E21" s="26"/>
      <c r="F21" s="64"/>
      <c r="G21" s="21"/>
      <c r="H21" s="21"/>
      <c r="I21" s="32"/>
      <c r="J21" s="21"/>
      <c r="K21" s="24"/>
      <c r="L21" s="24"/>
      <c r="M21" s="45"/>
      <c r="N21" s="45"/>
      <c r="O21" s="45"/>
      <c r="P21" s="32"/>
      <c r="Q21" s="32"/>
      <c r="R21" s="32"/>
      <c r="S21" s="32"/>
      <c r="T21" s="19">
        <f t="shared" si="4"/>
      </c>
    </row>
    <row r="22" spans="1:20" ht="15">
      <c r="A22" s="52">
        <v>51</v>
      </c>
      <c r="B22" s="62"/>
      <c r="C22" s="62"/>
      <c r="D22" s="62"/>
      <c r="E22" s="26"/>
      <c r="F22" s="64"/>
      <c r="G22" s="21"/>
      <c r="H22" s="21"/>
      <c r="I22" s="32"/>
      <c r="J22" s="21"/>
      <c r="K22" s="24"/>
      <c r="L22" s="24"/>
      <c r="M22" s="45"/>
      <c r="N22" s="45"/>
      <c r="O22" s="45"/>
      <c r="P22" s="32"/>
      <c r="Q22" s="32"/>
      <c r="R22" s="32"/>
      <c r="S22" s="32"/>
      <c r="T22" s="19">
        <f t="shared" si="4"/>
      </c>
    </row>
    <row r="23" spans="1:20" ht="12.75">
      <c r="A23" s="52">
        <v>52</v>
      </c>
      <c r="B23" s="19"/>
      <c r="C23" s="19"/>
      <c r="D23" s="19"/>
      <c r="E23" s="26"/>
      <c r="F23" s="64"/>
      <c r="G23" s="21"/>
      <c r="H23" s="21"/>
      <c r="I23" s="32"/>
      <c r="J23" s="21"/>
      <c r="K23" s="24"/>
      <c r="L23" s="24"/>
      <c r="M23" s="45"/>
      <c r="N23" s="45"/>
      <c r="O23" s="45"/>
      <c r="P23" s="32"/>
      <c r="Q23" s="32"/>
      <c r="R23" s="32"/>
      <c r="S23" s="32"/>
      <c r="T23" s="19">
        <f t="shared" si="4"/>
      </c>
    </row>
    <row r="24" spans="1:20" ht="12.75">
      <c r="A24" s="52">
        <v>53</v>
      </c>
      <c r="B24" s="19"/>
      <c r="C24" s="19"/>
      <c r="D24" s="19"/>
      <c r="E24" s="26"/>
      <c r="F24" s="32"/>
      <c r="G24" s="21"/>
      <c r="H24" s="24"/>
      <c r="I24" s="34"/>
      <c r="J24" s="24"/>
      <c r="K24" s="24"/>
      <c r="L24" s="24"/>
      <c r="M24" s="45"/>
      <c r="N24" s="45"/>
      <c r="O24" s="45"/>
      <c r="P24" s="32"/>
      <c r="Q24" s="32"/>
      <c r="R24" s="32"/>
      <c r="S24" s="32"/>
      <c r="T24" s="19">
        <f t="shared" si="4"/>
      </c>
    </row>
    <row r="25" spans="1:20" ht="12.75">
      <c r="A25" s="52">
        <v>54</v>
      </c>
      <c r="B25" s="19"/>
      <c r="C25" s="19"/>
      <c r="D25" s="19"/>
      <c r="E25" s="26"/>
      <c r="F25" s="32"/>
      <c r="G25" s="21"/>
      <c r="H25" s="21"/>
      <c r="I25" s="32"/>
      <c r="J25" s="21"/>
      <c r="K25" s="24"/>
      <c r="L25" s="24"/>
      <c r="M25" s="45"/>
      <c r="N25" s="45"/>
      <c r="O25" s="45"/>
      <c r="P25" s="32"/>
      <c r="Q25" s="32"/>
      <c r="R25" s="32"/>
      <c r="S25" s="32"/>
      <c r="T25" s="19">
        <f t="shared" si="4"/>
      </c>
    </row>
    <row r="26" spans="1:20" ht="12.75">
      <c r="A26" s="52">
        <v>55</v>
      </c>
      <c r="B26" s="19"/>
      <c r="C26" s="19"/>
      <c r="D26" s="19"/>
      <c r="E26" s="26"/>
      <c r="F26" s="32"/>
      <c r="G26" s="21"/>
      <c r="H26" s="21"/>
      <c r="I26" s="32"/>
      <c r="J26" s="20"/>
      <c r="K26" s="24"/>
      <c r="L26" s="24"/>
      <c r="M26" s="45"/>
      <c r="N26" s="45"/>
      <c r="O26" s="45"/>
      <c r="P26" s="32"/>
      <c r="Q26" s="32"/>
      <c r="R26" s="32"/>
      <c r="S26" s="32"/>
      <c r="T26" s="19">
        <f t="shared" si="4"/>
      </c>
    </row>
    <row r="27" spans="1:20" ht="12.75">
      <c r="A27" s="52">
        <v>56</v>
      </c>
      <c r="B27" s="19"/>
      <c r="C27" s="19"/>
      <c r="D27" s="19"/>
      <c r="E27" s="26"/>
      <c r="F27" s="32"/>
      <c r="G27" s="21"/>
      <c r="H27" s="21"/>
      <c r="I27" s="32"/>
      <c r="J27" s="32"/>
      <c r="K27" s="24"/>
      <c r="L27" s="24"/>
      <c r="M27" s="45"/>
      <c r="N27" s="45"/>
      <c r="O27" s="45"/>
      <c r="P27" s="32"/>
      <c r="Q27" s="32"/>
      <c r="R27" s="32"/>
      <c r="S27" s="32"/>
      <c r="T27" s="19">
        <f t="shared" si="4"/>
      </c>
    </row>
    <row r="28" spans="1:20" ht="12.75">
      <c r="A28" s="52">
        <v>57</v>
      </c>
      <c r="B28" s="19"/>
      <c r="C28" s="19"/>
      <c r="D28" s="19"/>
      <c r="E28" s="26"/>
      <c r="F28" s="32"/>
      <c r="G28" s="21"/>
      <c r="H28" s="21"/>
      <c r="I28" s="32"/>
      <c r="J28" s="32"/>
      <c r="K28" s="24"/>
      <c r="L28" s="24"/>
      <c r="M28" s="44"/>
      <c r="N28" s="45"/>
      <c r="O28" s="45"/>
      <c r="P28" s="32"/>
      <c r="Q28" s="32"/>
      <c r="R28" s="32"/>
      <c r="S28" s="32"/>
      <c r="T28" s="19"/>
    </row>
    <row r="29" spans="1:20" ht="12.75">
      <c r="A29" s="52">
        <v>58</v>
      </c>
      <c r="B29" s="19"/>
      <c r="C29" s="19"/>
      <c r="D29" s="19"/>
      <c r="E29" s="26"/>
      <c r="F29" s="32"/>
      <c r="G29" s="21"/>
      <c r="H29" s="21"/>
      <c r="I29" s="32"/>
      <c r="J29" s="32"/>
      <c r="K29" s="24"/>
      <c r="L29" s="24"/>
      <c r="M29" s="44"/>
      <c r="N29" s="45"/>
      <c r="O29" s="45"/>
      <c r="P29" s="32"/>
      <c r="Q29" s="32"/>
      <c r="R29" s="32"/>
      <c r="S29" s="32"/>
      <c r="T29" s="19"/>
    </row>
    <row r="30" spans="1:20" ht="12.75">
      <c r="A30" s="52">
        <v>59</v>
      </c>
      <c r="B30" s="19"/>
      <c r="C30" s="19"/>
      <c r="D30" s="19"/>
      <c r="E30" s="26"/>
      <c r="F30" s="32"/>
      <c r="G30" s="21"/>
      <c r="H30" s="21"/>
      <c r="I30" s="32"/>
      <c r="J30" s="32"/>
      <c r="K30" s="24"/>
      <c r="L30" s="24"/>
      <c r="M30" s="44"/>
      <c r="N30" s="45"/>
      <c r="O30" s="45"/>
      <c r="P30" s="32"/>
      <c r="Q30" s="32"/>
      <c r="R30" s="32"/>
      <c r="S30" s="32"/>
      <c r="T30" s="19"/>
    </row>
    <row r="31" spans="1:20" ht="12.75">
      <c r="A31" s="52">
        <v>60</v>
      </c>
      <c r="B31" s="19"/>
      <c r="C31" s="19"/>
      <c r="D31" s="19"/>
      <c r="E31" s="26"/>
      <c r="F31" s="32"/>
      <c r="G31" s="21"/>
      <c r="H31" s="21"/>
      <c r="I31" s="32"/>
      <c r="J31" s="32"/>
      <c r="K31" s="24"/>
      <c r="L31" s="24"/>
      <c r="M31" s="44"/>
      <c r="N31" s="45"/>
      <c r="O31" s="45"/>
      <c r="P31" s="32"/>
      <c r="Q31" s="32"/>
      <c r="R31" s="32"/>
      <c r="S31" s="32"/>
      <c r="T31" s="19"/>
    </row>
    <row r="32" spans="1:20" ht="18.75" customHeight="1">
      <c r="A32" s="52">
        <v>61</v>
      </c>
      <c r="B32" s="19"/>
      <c r="C32" s="19"/>
      <c r="D32" s="60"/>
      <c r="E32" s="35"/>
      <c r="F32" s="33"/>
      <c r="G32" s="54"/>
      <c r="H32" s="54"/>
      <c r="I32" s="33"/>
      <c r="J32" s="33"/>
      <c r="K32" s="24"/>
      <c r="L32" s="55"/>
      <c r="M32" s="56"/>
      <c r="N32" s="57"/>
      <c r="O32" s="57"/>
      <c r="P32" s="33"/>
      <c r="Q32" s="33"/>
      <c r="R32" s="33"/>
      <c r="S32" s="33"/>
      <c r="T32" s="19"/>
    </row>
    <row r="33" spans="1:20" ht="12.75">
      <c r="A33" s="52">
        <v>62</v>
      </c>
      <c r="B33" s="19"/>
      <c r="C33" s="19"/>
      <c r="D33" s="19"/>
      <c r="E33" s="26"/>
      <c r="F33" s="32"/>
      <c r="G33" s="21"/>
      <c r="H33" s="21"/>
      <c r="I33" s="32"/>
      <c r="J33" s="32"/>
      <c r="K33" s="24"/>
      <c r="L33" s="21"/>
      <c r="M33" s="58"/>
      <c r="N33" s="59"/>
      <c r="O33" s="59"/>
      <c r="P33" s="32"/>
      <c r="Q33" s="32"/>
      <c r="R33" s="32"/>
      <c r="S33" s="32"/>
      <c r="T33" s="19"/>
    </row>
    <row r="34" spans="1:20" ht="12.75">
      <c r="A34" s="52">
        <v>63</v>
      </c>
      <c r="B34" s="19"/>
      <c r="C34" s="19"/>
      <c r="D34" s="19"/>
      <c r="E34" s="26"/>
      <c r="F34" s="32"/>
      <c r="G34" s="21"/>
      <c r="H34" s="21"/>
      <c r="I34" s="32"/>
      <c r="J34" s="32"/>
      <c r="K34" s="24"/>
      <c r="L34" s="21"/>
      <c r="M34" s="58"/>
      <c r="N34" s="59"/>
      <c r="O34" s="59"/>
      <c r="P34" s="32"/>
      <c r="Q34" s="32"/>
      <c r="R34" s="32"/>
      <c r="S34" s="32"/>
      <c r="T34" s="19"/>
    </row>
    <row r="35" spans="1:20" ht="12.75">
      <c r="A35" s="52">
        <v>64</v>
      </c>
      <c r="B35" s="19"/>
      <c r="C35" s="19"/>
      <c r="D35" s="19"/>
      <c r="E35" s="26"/>
      <c r="F35" s="32"/>
      <c r="G35" s="21"/>
      <c r="H35" s="21"/>
      <c r="I35" s="32"/>
      <c r="J35" s="32"/>
      <c r="K35" s="24"/>
      <c r="L35" s="21"/>
      <c r="M35" s="58"/>
      <c r="N35" s="59"/>
      <c r="O35" s="59"/>
      <c r="P35" s="32"/>
      <c r="Q35" s="32"/>
      <c r="R35" s="32"/>
      <c r="S35" s="32"/>
      <c r="T35" s="19"/>
    </row>
    <row r="36" spans="1:20" ht="12.75">
      <c r="A36" s="52">
        <v>65</v>
      </c>
      <c r="B36" s="19"/>
      <c r="C36" s="19"/>
      <c r="D36" s="19"/>
      <c r="E36" s="26"/>
      <c r="F36" s="32"/>
      <c r="G36" s="21"/>
      <c r="H36" s="21"/>
      <c r="I36" s="32"/>
      <c r="J36" s="32"/>
      <c r="K36" s="21"/>
      <c r="L36" s="21"/>
      <c r="M36" s="58"/>
      <c r="N36" s="59"/>
      <c r="O36" s="59"/>
      <c r="P36" s="32"/>
      <c r="Q36" s="32"/>
      <c r="R36" s="32"/>
      <c r="S36" s="32"/>
      <c r="T36" s="19"/>
    </row>
    <row r="37" spans="1:20" ht="12.75">
      <c r="A37" s="52">
        <v>66</v>
      </c>
      <c r="B37" s="19"/>
      <c r="C37" s="19"/>
      <c r="D37" s="19"/>
      <c r="E37" s="26"/>
      <c r="F37" s="32"/>
      <c r="G37" s="21"/>
      <c r="H37" s="21"/>
      <c r="I37" s="32"/>
      <c r="J37" s="32"/>
      <c r="K37" s="21"/>
      <c r="L37" s="21"/>
      <c r="M37" s="58"/>
      <c r="N37" s="59"/>
      <c r="O37" s="59"/>
      <c r="P37" s="32"/>
      <c r="Q37" s="32"/>
      <c r="R37" s="32"/>
      <c r="S37" s="32"/>
      <c r="T37" s="19"/>
    </row>
    <row r="38" spans="1:20" ht="12.75">
      <c r="A38" s="52">
        <v>67</v>
      </c>
      <c r="B38" s="19"/>
      <c r="C38" s="19"/>
      <c r="D38" s="19"/>
      <c r="E38" s="26"/>
      <c r="F38" s="32"/>
      <c r="G38" s="21"/>
      <c r="H38" s="21"/>
      <c r="I38" s="32"/>
      <c r="J38" s="32"/>
      <c r="K38" s="21"/>
      <c r="L38" s="21"/>
      <c r="M38" s="58"/>
      <c r="N38" s="59"/>
      <c r="O38" s="59"/>
      <c r="P38" s="32"/>
      <c r="Q38" s="32"/>
      <c r="R38" s="32"/>
      <c r="S38" s="32"/>
      <c r="T38" s="19"/>
    </row>
    <row r="39" spans="1:20" ht="12.75">
      <c r="A39" s="52">
        <v>68</v>
      </c>
      <c r="B39" s="19"/>
      <c r="C39" s="19"/>
      <c r="D39" s="19"/>
      <c r="E39" s="26"/>
      <c r="F39" s="32"/>
      <c r="G39" s="21"/>
      <c r="H39" s="21"/>
      <c r="I39" s="32"/>
      <c r="J39" s="32"/>
      <c r="K39" s="21"/>
      <c r="L39" s="21"/>
      <c r="M39" s="58"/>
      <c r="N39" s="59"/>
      <c r="O39" s="59"/>
      <c r="P39" s="32"/>
      <c r="Q39" s="32"/>
      <c r="R39" s="32"/>
      <c r="S39" s="32"/>
      <c r="T39" s="19"/>
    </row>
    <row r="40" spans="1:20" ht="12.75">
      <c r="A40" s="52">
        <v>69</v>
      </c>
      <c r="B40" s="19"/>
      <c r="C40" s="19"/>
      <c r="D40" s="19"/>
      <c r="E40" s="32"/>
      <c r="F40" s="32"/>
      <c r="G40" s="21"/>
      <c r="H40" s="21"/>
      <c r="I40" s="32"/>
      <c r="J40" s="32"/>
      <c r="K40" s="21"/>
      <c r="L40" s="21"/>
      <c r="M40" s="58"/>
      <c r="N40" s="59"/>
      <c r="O40" s="59"/>
      <c r="P40" s="32"/>
      <c r="Q40" s="32"/>
      <c r="R40" s="32"/>
      <c r="S40" s="32"/>
      <c r="T40" s="19"/>
    </row>
    <row r="41" spans="1:20" ht="12.75">
      <c r="A41" s="52">
        <v>70</v>
      </c>
      <c r="B41" s="19"/>
      <c r="C41" s="19"/>
      <c r="D41" s="19"/>
      <c r="E41" s="26"/>
      <c r="F41" s="32"/>
      <c r="G41" s="21"/>
      <c r="H41" s="21"/>
      <c r="I41" s="32"/>
      <c r="J41" s="32"/>
      <c r="K41" s="21"/>
      <c r="L41" s="21"/>
      <c r="M41" s="58"/>
      <c r="N41" s="59"/>
      <c r="O41" s="59"/>
      <c r="P41" s="32"/>
      <c r="Q41" s="32"/>
      <c r="R41" s="32"/>
      <c r="S41" s="32"/>
      <c r="T41" s="19"/>
    </row>
    <row r="42" spans="1:20" ht="12.75">
      <c r="A42" s="52">
        <v>71</v>
      </c>
      <c r="B42" s="19"/>
      <c r="C42" s="19"/>
      <c r="D42" s="19"/>
      <c r="E42" s="26"/>
      <c r="F42" s="32"/>
      <c r="G42" s="21"/>
      <c r="H42" s="21"/>
      <c r="I42" s="32"/>
      <c r="J42" s="32"/>
      <c r="K42" s="21"/>
      <c r="L42" s="21"/>
      <c r="M42" s="58"/>
      <c r="N42" s="59"/>
      <c r="O42" s="59"/>
      <c r="P42" s="32"/>
      <c r="Q42" s="32"/>
      <c r="R42" s="32"/>
      <c r="S42" s="32"/>
      <c r="T42" s="19"/>
    </row>
    <row r="43" spans="1:20" ht="12.75">
      <c r="A43" s="52">
        <v>72</v>
      </c>
      <c r="B43" s="19"/>
      <c r="C43" s="19"/>
      <c r="D43" s="19"/>
      <c r="E43" s="26"/>
      <c r="F43" s="32"/>
      <c r="G43" s="21"/>
      <c r="H43" s="21"/>
      <c r="I43" s="32"/>
      <c r="J43" s="32"/>
      <c r="K43" s="21"/>
      <c r="L43" s="21"/>
      <c r="M43" s="58"/>
      <c r="N43" s="59"/>
      <c r="O43" s="59"/>
      <c r="P43" s="32"/>
      <c r="Q43" s="32"/>
      <c r="R43" s="32"/>
      <c r="S43" s="32"/>
      <c r="T43" s="19"/>
    </row>
    <row r="44" spans="1:20" ht="12.75">
      <c r="A44" s="52">
        <v>73</v>
      </c>
      <c r="B44" s="19"/>
      <c r="C44" s="19"/>
      <c r="D44" s="19"/>
      <c r="E44" s="26"/>
      <c r="F44" s="32"/>
      <c r="G44" s="21"/>
      <c r="H44" s="21"/>
      <c r="I44" s="32"/>
      <c r="J44" s="32"/>
      <c r="K44" s="21"/>
      <c r="L44" s="21"/>
      <c r="M44" s="58"/>
      <c r="N44" s="59"/>
      <c r="O44" s="59"/>
      <c r="P44" s="32"/>
      <c r="Q44" s="32"/>
      <c r="R44" s="32"/>
      <c r="S44" s="32"/>
      <c r="T44" s="19"/>
    </row>
    <row r="45" spans="1:20" ht="12.75">
      <c r="A45" s="52">
        <v>74</v>
      </c>
      <c r="B45" s="19"/>
      <c r="C45" s="19"/>
      <c r="D45" s="19"/>
      <c r="E45" s="26"/>
      <c r="F45" s="32"/>
      <c r="G45" s="21"/>
      <c r="H45" s="21"/>
      <c r="I45" s="32"/>
      <c r="J45" s="32"/>
      <c r="K45" s="21"/>
      <c r="L45" s="21"/>
      <c r="M45" s="58"/>
      <c r="N45" s="59"/>
      <c r="O45" s="59"/>
      <c r="P45" s="32"/>
      <c r="Q45" s="32"/>
      <c r="R45" s="32"/>
      <c r="S45" s="32"/>
      <c r="T45" s="19"/>
    </row>
    <row r="46" spans="1:20" ht="12.75">
      <c r="A46" s="52">
        <v>75</v>
      </c>
      <c r="B46" s="19"/>
      <c r="C46" s="19"/>
      <c r="D46" s="19"/>
      <c r="E46" s="26"/>
      <c r="F46" s="32"/>
      <c r="G46" s="21"/>
      <c r="H46" s="21"/>
      <c r="I46" s="32"/>
      <c r="J46" s="32"/>
      <c r="K46" s="21"/>
      <c r="L46" s="21"/>
      <c r="M46" s="58"/>
      <c r="N46" s="59"/>
      <c r="O46" s="59"/>
      <c r="P46" s="32"/>
      <c r="Q46" s="32"/>
      <c r="R46" s="32"/>
      <c r="S46" s="32"/>
      <c r="T46" s="19"/>
    </row>
    <row r="47" spans="1:20" ht="12.75">
      <c r="A47" s="52">
        <v>76</v>
      </c>
      <c r="B47" s="19"/>
      <c r="C47" s="19"/>
      <c r="D47" s="19"/>
      <c r="E47" s="26"/>
      <c r="F47" s="32"/>
      <c r="G47" s="21"/>
      <c r="H47" s="21"/>
      <c r="I47" s="32"/>
      <c r="J47" s="32"/>
      <c r="K47" s="21"/>
      <c r="L47" s="21"/>
      <c r="M47" s="58"/>
      <c r="N47" s="59"/>
      <c r="O47" s="59"/>
      <c r="P47" s="32"/>
      <c r="Q47" s="32"/>
      <c r="R47" s="32"/>
      <c r="S47" s="32"/>
      <c r="T47" s="19"/>
    </row>
    <row r="48" spans="1:20" ht="12.75">
      <c r="A48" s="52">
        <v>77</v>
      </c>
      <c r="B48" s="19"/>
      <c r="C48" s="19"/>
      <c r="D48" s="19"/>
      <c r="E48" s="26"/>
      <c r="F48" s="32"/>
      <c r="G48" s="21"/>
      <c r="H48" s="21"/>
      <c r="I48" s="32"/>
      <c r="J48" s="32"/>
      <c r="K48" s="21"/>
      <c r="L48" s="21"/>
      <c r="M48" s="58"/>
      <c r="N48" s="59"/>
      <c r="O48" s="59"/>
      <c r="P48" s="32"/>
      <c r="Q48" s="32"/>
      <c r="R48" s="32"/>
      <c r="S48" s="32"/>
      <c r="T48" s="19"/>
    </row>
    <row r="49" spans="1:20" ht="12.75">
      <c r="A49" s="52">
        <v>78</v>
      </c>
      <c r="B49" s="19"/>
      <c r="C49" s="19"/>
      <c r="D49" s="19"/>
      <c r="E49" s="26"/>
      <c r="F49" s="32"/>
      <c r="G49" s="21"/>
      <c r="H49" s="21"/>
      <c r="I49" s="32"/>
      <c r="J49" s="32"/>
      <c r="K49" s="21"/>
      <c r="L49" s="21"/>
      <c r="M49" s="58"/>
      <c r="N49" s="59"/>
      <c r="O49" s="59"/>
      <c r="P49" s="32"/>
      <c r="Q49" s="32"/>
      <c r="R49" s="32"/>
      <c r="S49" s="32"/>
      <c r="T49" s="19"/>
    </row>
    <row r="50" spans="1:20" ht="12.75">
      <c r="A50" s="52">
        <v>79</v>
      </c>
      <c r="B50" s="19"/>
      <c r="C50" s="19"/>
      <c r="D50" s="19"/>
      <c r="E50" s="26"/>
      <c r="F50" s="32"/>
      <c r="G50" s="21"/>
      <c r="H50" s="21"/>
      <c r="I50" s="32"/>
      <c r="J50" s="32"/>
      <c r="K50" s="21"/>
      <c r="L50" s="21"/>
      <c r="M50" s="58"/>
      <c r="N50" s="59"/>
      <c r="O50" s="59"/>
      <c r="P50" s="32"/>
      <c r="Q50" s="32"/>
      <c r="R50" s="32"/>
      <c r="S50" s="32"/>
      <c r="T50" s="19"/>
    </row>
    <row r="51" spans="1:20" ht="12.75">
      <c r="A51" s="52">
        <v>80</v>
      </c>
      <c r="B51" s="19"/>
      <c r="C51" s="19"/>
      <c r="D51" s="19"/>
      <c r="E51" s="26"/>
      <c r="F51" s="32"/>
      <c r="G51" s="21"/>
      <c r="H51" s="21"/>
      <c r="I51" s="32"/>
      <c r="J51" s="32"/>
      <c r="K51" s="21"/>
      <c r="L51" s="21"/>
      <c r="M51" s="58"/>
      <c r="N51" s="59"/>
      <c r="O51" s="59"/>
      <c r="P51" s="32"/>
      <c r="Q51" s="32"/>
      <c r="R51" s="32"/>
      <c r="S51" s="32"/>
      <c r="T51" s="19"/>
    </row>
    <row r="52" spans="1:20" ht="12.75">
      <c r="A52" s="52">
        <v>81</v>
      </c>
      <c r="B52" s="19"/>
      <c r="C52" s="19"/>
      <c r="D52" s="19"/>
      <c r="E52" s="26"/>
      <c r="F52" s="32"/>
      <c r="G52" s="21"/>
      <c r="H52" s="21"/>
      <c r="I52" s="32"/>
      <c r="J52" s="32"/>
      <c r="K52" s="21"/>
      <c r="L52" s="21"/>
      <c r="M52" s="58"/>
      <c r="N52" s="59"/>
      <c r="O52" s="59"/>
      <c r="P52" s="32"/>
      <c r="Q52" s="32"/>
      <c r="R52" s="32"/>
      <c r="S52" s="32"/>
      <c r="T52" s="19"/>
    </row>
    <row r="53" spans="1:20" ht="12.75">
      <c r="A53" s="52">
        <v>82</v>
      </c>
      <c r="B53" s="19"/>
      <c r="C53" s="19"/>
      <c r="D53" s="19"/>
      <c r="E53" s="26"/>
      <c r="F53" s="32"/>
      <c r="G53" s="21"/>
      <c r="H53" s="21"/>
      <c r="I53" s="32"/>
      <c r="J53" s="32"/>
      <c r="K53" s="21"/>
      <c r="L53" s="21"/>
      <c r="M53" s="58"/>
      <c r="N53" s="59"/>
      <c r="O53" s="59"/>
      <c r="P53" s="32"/>
      <c r="Q53" s="32"/>
      <c r="R53" s="32"/>
      <c r="S53" s="32"/>
      <c r="T53" s="19"/>
    </row>
    <row r="54" spans="1:20" ht="12.75">
      <c r="A54" s="52">
        <v>83</v>
      </c>
      <c r="B54" s="19"/>
      <c r="C54" s="19"/>
      <c r="D54" s="19"/>
      <c r="E54" s="26"/>
      <c r="F54" s="32"/>
      <c r="G54" s="21"/>
      <c r="H54" s="21"/>
      <c r="I54" s="32"/>
      <c r="J54" s="32"/>
      <c r="K54" s="21"/>
      <c r="L54" s="21"/>
      <c r="M54" s="58"/>
      <c r="N54" s="59"/>
      <c r="O54" s="59"/>
      <c r="P54" s="32"/>
      <c r="Q54" s="32"/>
      <c r="R54" s="32"/>
      <c r="S54" s="32"/>
      <c r="T54" s="19"/>
    </row>
    <row r="55" spans="1:20" ht="12.75">
      <c r="A55" s="52">
        <v>84</v>
      </c>
      <c r="B55" s="19"/>
      <c r="C55" s="19"/>
      <c r="D55" s="19"/>
      <c r="E55" s="26"/>
      <c r="F55" s="32"/>
      <c r="G55" s="21"/>
      <c r="H55" s="21"/>
      <c r="I55" s="32"/>
      <c r="J55" s="32"/>
      <c r="K55" s="21"/>
      <c r="L55" s="21"/>
      <c r="M55" s="58"/>
      <c r="N55" s="59"/>
      <c r="O55" s="59"/>
      <c r="P55" s="32"/>
      <c r="Q55" s="32"/>
      <c r="R55" s="32"/>
      <c r="S55" s="32"/>
      <c r="T55" s="19"/>
    </row>
    <row r="56" spans="1:20" ht="12.75">
      <c r="A56" s="52">
        <v>85</v>
      </c>
      <c r="B56" s="19"/>
      <c r="C56" s="19"/>
      <c r="D56" s="19"/>
      <c r="E56" s="26"/>
      <c r="F56" s="32"/>
      <c r="G56" s="21"/>
      <c r="H56" s="21"/>
      <c r="I56" s="32"/>
      <c r="J56" s="32"/>
      <c r="K56" s="21"/>
      <c r="L56" s="21"/>
      <c r="M56" s="58"/>
      <c r="N56" s="59"/>
      <c r="O56" s="59"/>
      <c r="P56" s="32"/>
      <c r="Q56" s="32"/>
      <c r="R56" s="32"/>
      <c r="S56" s="32"/>
      <c r="T56" s="19"/>
    </row>
    <row r="57" spans="1:19" ht="12.75">
      <c r="A57" s="52">
        <v>86</v>
      </c>
      <c r="B57" s="19"/>
      <c r="C57" s="19"/>
      <c r="D57" s="19"/>
      <c r="E57" s="26"/>
      <c r="F57" s="32"/>
      <c r="G57" s="21"/>
      <c r="H57" s="21"/>
      <c r="I57" s="32"/>
      <c r="J57" s="32"/>
      <c r="K57" s="21"/>
      <c r="L57" s="21"/>
      <c r="M57" s="58"/>
      <c r="N57" s="59"/>
      <c r="O57" s="59"/>
      <c r="P57" s="32"/>
      <c r="Q57" s="32"/>
      <c r="R57" s="32"/>
      <c r="S57" s="32"/>
    </row>
    <row r="58" spans="1:19" ht="15">
      <c r="A58" s="52">
        <v>87</v>
      </c>
      <c r="B58" s="53"/>
      <c r="C58" s="53"/>
      <c r="D58" s="53"/>
      <c r="E58" s="32"/>
      <c r="F58" s="32"/>
      <c r="G58" s="21"/>
      <c r="H58" s="21"/>
      <c r="I58" s="32"/>
      <c r="J58" s="32"/>
      <c r="K58" s="21"/>
      <c r="L58" s="21"/>
      <c r="M58" s="58"/>
      <c r="N58" s="59"/>
      <c r="O58" s="59"/>
      <c r="P58" s="32"/>
      <c r="Q58" s="32"/>
      <c r="R58" s="32"/>
      <c r="S58" s="32"/>
    </row>
    <row r="59" spans="1:19" ht="15" customHeight="1">
      <c r="A59" s="52">
        <v>88</v>
      </c>
      <c r="B59" s="53"/>
      <c r="C59" s="53"/>
      <c r="D59" s="53"/>
      <c r="E59" s="32"/>
      <c r="F59" s="32"/>
      <c r="G59" s="21"/>
      <c r="H59" s="21"/>
      <c r="I59" s="32"/>
      <c r="J59" s="32"/>
      <c r="K59" s="21"/>
      <c r="L59" s="21"/>
      <c r="M59" s="58"/>
      <c r="N59" s="59"/>
      <c r="O59" s="59"/>
      <c r="P59" s="32"/>
      <c r="Q59" s="32"/>
      <c r="R59" s="32"/>
      <c r="S59" s="32"/>
    </row>
    <row r="60" spans="1:19" ht="15" customHeight="1">
      <c r="A60" s="52">
        <v>89</v>
      </c>
      <c r="B60" s="53"/>
      <c r="C60" s="53"/>
      <c r="D60" s="53"/>
      <c r="E60" s="25"/>
      <c r="F60" s="32"/>
      <c r="G60" s="21"/>
      <c r="H60" s="21"/>
      <c r="I60" s="32"/>
      <c r="J60" s="32"/>
      <c r="K60" s="21"/>
      <c r="L60" s="21"/>
      <c r="M60" s="58"/>
      <c r="N60" s="59"/>
      <c r="O60" s="59"/>
      <c r="P60" s="32"/>
      <c r="Q60" s="32"/>
      <c r="R60" s="32"/>
      <c r="S60" s="32"/>
    </row>
    <row r="61" spans="1:19" ht="16.5" customHeight="1">
      <c r="A61" s="52"/>
      <c r="B61" s="53"/>
      <c r="C61" s="53"/>
      <c r="D61" s="53"/>
      <c r="E61" s="25"/>
      <c r="F61" s="32"/>
      <c r="G61" s="21"/>
      <c r="H61" s="21"/>
      <c r="I61" s="32"/>
      <c r="J61" s="32"/>
      <c r="K61" s="21"/>
      <c r="L61" s="21"/>
      <c r="M61" s="58"/>
      <c r="N61" s="59"/>
      <c r="O61" s="59"/>
      <c r="P61" s="32"/>
      <c r="Q61" s="32"/>
      <c r="R61" s="32"/>
      <c r="S61" s="32"/>
    </row>
    <row r="62" spans="1:19" ht="14.25" customHeight="1">
      <c r="A62" s="52"/>
      <c r="B62" s="53"/>
      <c r="C62" s="53"/>
      <c r="D62" s="53"/>
      <c r="E62" s="25"/>
      <c r="F62" s="32"/>
      <c r="G62" s="21"/>
      <c r="H62" s="21"/>
      <c r="I62" s="32"/>
      <c r="J62" s="32"/>
      <c r="K62" s="21"/>
      <c r="L62" s="21"/>
      <c r="M62" s="58"/>
      <c r="N62" s="59"/>
      <c r="O62" s="59"/>
      <c r="P62" s="32"/>
      <c r="Q62" s="32"/>
      <c r="R62" s="32"/>
      <c r="S62" s="32"/>
    </row>
    <row r="63" spans="1:19" ht="15.75" customHeight="1">
      <c r="A63" s="52"/>
      <c r="B63" s="53"/>
      <c r="C63" s="53"/>
      <c r="D63" s="53"/>
      <c r="E63" s="25"/>
      <c r="F63" s="32"/>
      <c r="G63" s="21"/>
      <c r="H63" s="21"/>
      <c r="I63" s="32"/>
      <c r="J63" s="32"/>
      <c r="K63" s="21"/>
      <c r="L63" s="21"/>
      <c r="M63" s="58"/>
      <c r="N63" s="59"/>
      <c r="O63" s="59"/>
      <c r="P63" s="32"/>
      <c r="Q63" s="32"/>
      <c r="R63" s="32"/>
      <c r="S63" s="32"/>
    </row>
    <row r="64" spans="1:19" ht="15.75" customHeight="1">
      <c r="A64" s="52"/>
      <c r="B64" s="53"/>
      <c r="C64" s="53"/>
      <c r="D64" s="53"/>
      <c r="E64" s="25"/>
      <c r="F64" s="32"/>
      <c r="G64" s="21"/>
      <c r="H64" s="21"/>
      <c r="I64" s="32"/>
      <c r="J64" s="32"/>
      <c r="K64" s="21"/>
      <c r="L64" s="21"/>
      <c r="M64" s="58"/>
      <c r="N64" s="59"/>
      <c r="O64" s="59"/>
      <c r="P64" s="32"/>
      <c r="Q64" s="32"/>
      <c r="R64" s="32"/>
      <c r="S64" s="32"/>
    </row>
    <row r="65" spans="1:19" ht="15.75" customHeight="1">
      <c r="A65" s="52"/>
      <c r="B65" s="53"/>
      <c r="C65" s="53"/>
      <c r="D65" s="53"/>
      <c r="E65" s="25"/>
      <c r="F65" s="32"/>
      <c r="G65" s="21"/>
      <c r="H65" s="21"/>
      <c r="I65" s="32"/>
      <c r="J65" s="32"/>
      <c r="K65" s="21"/>
      <c r="L65" s="21"/>
      <c r="M65" s="58"/>
      <c r="N65" s="59"/>
      <c r="O65" s="59"/>
      <c r="P65" s="32"/>
      <c r="Q65" s="32"/>
      <c r="R65" s="32"/>
      <c r="S65" s="32"/>
    </row>
    <row r="66" spans="1:19" ht="15.75" customHeight="1">
      <c r="A66" s="52"/>
      <c r="B66" s="53"/>
      <c r="C66" s="53"/>
      <c r="D66" s="53"/>
      <c r="E66" s="26"/>
      <c r="F66" s="32"/>
      <c r="G66" s="21"/>
      <c r="H66" s="21"/>
      <c r="I66" s="32"/>
      <c r="J66" s="32"/>
      <c r="K66" s="21"/>
      <c r="L66" s="21"/>
      <c r="M66" s="58"/>
      <c r="N66" s="59"/>
      <c r="O66" s="59"/>
      <c r="P66" s="32"/>
      <c r="Q66" s="32"/>
      <c r="R66" s="32"/>
      <c r="S66" s="32"/>
    </row>
    <row r="67" spans="1:19" ht="15.75" customHeight="1">
      <c r="A67" s="52"/>
      <c r="B67" s="53"/>
      <c r="C67" s="53"/>
      <c r="D67" s="53"/>
      <c r="E67" s="26"/>
      <c r="F67" s="32"/>
      <c r="G67" s="21"/>
      <c r="H67" s="21"/>
      <c r="I67" s="32"/>
      <c r="J67" s="32"/>
      <c r="K67" s="21"/>
      <c r="L67" s="21"/>
      <c r="M67" s="58"/>
      <c r="N67" s="59"/>
      <c r="O67" s="59"/>
      <c r="P67" s="32"/>
      <c r="Q67" s="32"/>
      <c r="R67" s="32"/>
      <c r="S67" s="32"/>
    </row>
    <row r="68" spans="1:19" ht="15.75" customHeight="1">
      <c r="A68" s="52"/>
      <c r="B68" s="53"/>
      <c r="C68" s="53"/>
      <c r="D68" s="53"/>
      <c r="E68" s="26"/>
      <c r="F68" s="32"/>
      <c r="G68" s="21"/>
      <c r="H68" s="21"/>
      <c r="I68" s="32"/>
      <c r="J68" s="32"/>
      <c r="K68" s="21"/>
      <c r="L68" s="21"/>
      <c r="M68" s="58"/>
      <c r="N68" s="59"/>
      <c r="O68" s="59"/>
      <c r="P68" s="32"/>
      <c r="Q68" s="32"/>
      <c r="R68" s="32"/>
      <c r="S68" s="32"/>
    </row>
    <row r="69" spans="1:19" ht="15.75" customHeight="1">
      <c r="A69" s="52"/>
      <c r="B69" s="53"/>
      <c r="C69" s="53"/>
      <c r="D69" s="53"/>
      <c r="E69" s="26"/>
      <c r="F69" s="32"/>
      <c r="G69" s="21"/>
      <c r="H69" s="21"/>
      <c r="I69" s="32"/>
      <c r="J69" s="32"/>
      <c r="K69" s="21"/>
      <c r="L69" s="21"/>
      <c r="M69" s="58"/>
      <c r="N69" s="59"/>
      <c r="O69" s="59"/>
      <c r="P69" s="32"/>
      <c r="Q69" s="32"/>
      <c r="R69" s="32"/>
      <c r="S69" s="32"/>
    </row>
    <row r="70" spans="1:19" ht="15">
      <c r="A70" s="52"/>
      <c r="B70" s="53"/>
      <c r="C70" s="53"/>
      <c r="D70" s="53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32"/>
      <c r="Q70" s="32"/>
      <c r="R70" s="32"/>
      <c r="S70" s="32"/>
    </row>
    <row r="71" spans="1:19" ht="15">
      <c r="A71" s="52"/>
      <c r="B71" s="53"/>
      <c r="C71" s="53"/>
      <c r="D71" s="53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5">
      <c r="A72" s="52"/>
      <c r="B72" s="53"/>
      <c r="C72" s="53"/>
      <c r="D72" s="53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5">
      <c r="A73" s="52"/>
      <c r="B73" s="53"/>
      <c r="C73" s="53"/>
      <c r="D73" s="53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5">
      <c r="A74" s="52"/>
      <c r="B74" s="53"/>
      <c r="C74" s="53"/>
      <c r="D74" s="53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5">
      <c r="A75" s="52"/>
      <c r="B75" s="53"/>
      <c r="C75" s="53"/>
      <c r="D75" s="53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5">
      <c r="A76" s="52"/>
      <c r="B76" s="53"/>
      <c r="C76" s="53"/>
      <c r="D76" s="53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15">
      <c r="A77" s="52"/>
      <c r="B77" s="53"/>
      <c r="C77" s="53"/>
      <c r="D77" s="53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15">
      <c r="A78" s="52"/>
      <c r="B78" s="53"/>
      <c r="C78" s="53"/>
      <c r="D78" s="53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15">
      <c r="A79" s="52"/>
      <c r="B79" s="53"/>
      <c r="C79" s="53"/>
      <c r="D79" s="53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5">
      <c r="A80" s="52"/>
      <c r="B80" s="53"/>
      <c r="C80" s="53"/>
      <c r="D80" s="53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15">
      <c r="A81" s="52"/>
      <c r="B81" s="53"/>
      <c r="C81" s="53"/>
      <c r="D81" s="53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15">
      <c r="A82" s="52"/>
      <c r="B82" s="53"/>
      <c r="C82" s="53"/>
      <c r="D82" s="53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15">
      <c r="A83" s="52"/>
      <c r="B83" s="53"/>
      <c r="C83" s="53"/>
      <c r="D83" s="53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">
      <c r="A84" s="52"/>
      <c r="B84" s="53"/>
      <c r="C84" s="53"/>
      <c r="D84" s="53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5">
      <c r="A85" s="52"/>
      <c r="B85" s="53"/>
      <c r="C85" s="53"/>
      <c r="D85" s="53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5">
      <c r="A86" s="52"/>
      <c r="B86" s="53"/>
      <c r="C86" s="53"/>
      <c r="D86" s="53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">
      <c r="A87" s="52"/>
      <c r="B87" s="53"/>
      <c r="C87" s="53"/>
      <c r="D87" s="53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52"/>
      <c r="B88" s="53"/>
      <c r="C88" s="53"/>
      <c r="D88" s="53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">
      <c r="A89" s="52"/>
      <c r="B89" s="53"/>
      <c r="C89" s="53"/>
      <c r="D89" s="53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5">
      <c r="A90" s="52"/>
      <c r="B90" s="53"/>
      <c r="C90" s="53"/>
      <c r="D90" s="63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</row>
    <row r="91" spans="1:19" ht="15">
      <c r="A91" s="52"/>
      <c r="B91" s="53"/>
      <c r="C91" s="53"/>
      <c r="D91" s="53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>
      <c r="A92" s="52"/>
      <c r="B92" s="53"/>
      <c r="C92" s="53"/>
      <c r="D92" s="53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">
      <c r="A93" s="52"/>
      <c r="B93" s="53"/>
      <c r="C93" s="53"/>
      <c r="D93" s="53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5">
      <c r="A94" s="52"/>
      <c r="B94" s="53"/>
      <c r="C94" s="53"/>
      <c r="D94" s="53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5">
      <c r="A95" s="52"/>
      <c r="B95" s="53"/>
      <c r="C95" s="53"/>
      <c r="D95" s="53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5">
      <c r="A96" s="52"/>
      <c r="B96" s="53"/>
      <c r="C96" s="53"/>
      <c r="D96" s="53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">
      <c r="A97" s="52"/>
      <c r="B97" s="53"/>
      <c r="C97" s="53"/>
      <c r="D97" s="53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>
      <c r="A98" s="52"/>
      <c r="B98" s="53"/>
      <c r="C98" s="53"/>
      <c r="D98" s="53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">
      <c r="A99" s="52"/>
      <c r="B99" s="53"/>
      <c r="C99" s="53"/>
      <c r="D99" s="53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">
      <c r="A100" s="52"/>
      <c r="B100" s="53"/>
      <c r="C100" s="53"/>
      <c r="D100" s="53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52"/>
      <c r="B101" s="53"/>
      <c r="C101" s="53"/>
      <c r="D101" s="53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">
      <c r="A102" s="52"/>
      <c r="B102" s="53"/>
      <c r="C102" s="53"/>
      <c r="D102" s="53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52"/>
      <c r="B103" s="53"/>
      <c r="C103" s="53"/>
      <c r="D103" s="53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52"/>
      <c r="B104" s="53"/>
      <c r="C104" s="53"/>
      <c r="D104" s="53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52"/>
      <c r="B105" s="53"/>
      <c r="C105" s="53"/>
      <c r="D105" s="53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52"/>
      <c r="B106" s="53"/>
      <c r="C106" s="53"/>
      <c r="D106" s="53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52"/>
      <c r="B107" s="53"/>
      <c r="C107" s="53"/>
      <c r="D107" s="53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52"/>
      <c r="B108" s="53"/>
      <c r="C108" s="53"/>
      <c r="D108" s="53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52"/>
      <c r="B109" s="53"/>
      <c r="C109" s="53"/>
      <c r="D109" s="53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52"/>
      <c r="B110" s="53"/>
      <c r="C110" s="53"/>
      <c r="D110" s="53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52"/>
      <c r="B111" s="53"/>
      <c r="C111" s="53"/>
      <c r="D111" s="53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52"/>
      <c r="B112" s="53"/>
      <c r="C112" s="53"/>
      <c r="D112" s="53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52"/>
      <c r="B113" s="53"/>
      <c r="C113" s="53"/>
      <c r="D113" s="53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>
      <c r="A114" s="52"/>
      <c r="B114" s="53"/>
      <c r="C114" s="53"/>
      <c r="D114" s="53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>
      <c r="A115" s="52"/>
      <c r="B115" s="53"/>
      <c r="C115" s="53"/>
      <c r="D115" s="53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52"/>
      <c r="B116" s="53"/>
      <c r="C116" s="53"/>
      <c r="D116" s="53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52"/>
      <c r="B117" s="53"/>
      <c r="C117" s="53"/>
      <c r="D117" s="53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52"/>
      <c r="B118" s="53"/>
      <c r="C118" s="53"/>
      <c r="D118" s="53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52"/>
      <c r="B119" s="53"/>
      <c r="C119" s="53"/>
      <c r="D119" s="53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>
      <c r="A120" s="52"/>
      <c r="B120" s="53"/>
      <c r="C120" s="53"/>
      <c r="D120" s="53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52"/>
      <c r="B121" s="53"/>
      <c r="C121" s="53"/>
      <c r="D121" s="53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ht="15">
      <c r="A122" s="52"/>
      <c r="B122" s="53"/>
      <c r="C122" s="53"/>
      <c r="D122" s="53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52"/>
      <c r="B123" s="53"/>
      <c r="C123" s="53"/>
      <c r="D123" s="53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52"/>
      <c r="B124" s="53"/>
      <c r="C124" s="53"/>
      <c r="D124" s="53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52"/>
      <c r="B125" s="53"/>
      <c r="C125" s="53"/>
      <c r="D125" s="53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52"/>
      <c r="B126" s="53"/>
      <c r="C126" s="53"/>
      <c r="D126" s="53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52"/>
      <c r="B127" s="53"/>
      <c r="C127" s="53"/>
      <c r="D127" s="53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52"/>
      <c r="B128" s="53"/>
      <c r="C128" s="53"/>
      <c r="D128" s="53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52"/>
      <c r="B129" s="53"/>
      <c r="C129" s="53"/>
      <c r="D129" s="53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52"/>
      <c r="B130" s="53"/>
      <c r="C130" s="53"/>
      <c r="D130" s="53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>
      <c r="A131" s="52"/>
      <c r="B131" s="53"/>
      <c r="C131" s="53"/>
      <c r="D131" s="53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>
      <c r="A132" s="52"/>
      <c r="B132" s="53"/>
      <c r="C132" s="53"/>
      <c r="D132" s="53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>
      <c r="A133" s="52"/>
      <c r="B133" s="53"/>
      <c r="C133" s="53"/>
      <c r="D133" s="53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52"/>
      <c r="B134" s="53"/>
      <c r="C134" s="53"/>
      <c r="D134" s="53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52"/>
      <c r="B135" s="53"/>
      <c r="C135" s="53"/>
      <c r="D135" s="53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>
      <c r="A136" s="52"/>
      <c r="B136" s="53"/>
      <c r="C136" s="53"/>
      <c r="D136" s="53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52"/>
      <c r="B137" s="53"/>
      <c r="C137" s="53"/>
      <c r="D137" s="53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52"/>
      <c r="B138" s="53"/>
      <c r="C138" s="53"/>
      <c r="D138" s="53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>
      <c r="A139" s="52"/>
      <c r="B139" s="53"/>
      <c r="C139" s="53"/>
      <c r="D139" s="53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>
      <c r="A140" s="52"/>
      <c r="B140" s="53"/>
      <c r="C140" s="53"/>
      <c r="D140" s="53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52"/>
      <c r="B141" s="53"/>
      <c r="C141" s="53"/>
      <c r="D141" s="53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52"/>
      <c r="B142" s="53"/>
      <c r="C142" s="53"/>
      <c r="D142" s="53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52"/>
      <c r="B143" s="53"/>
      <c r="C143" s="53"/>
      <c r="D143" s="53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52"/>
      <c r="B144" s="53"/>
      <c r="C144" s="53"/>
      <c r="D144" s="53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52"/>
      <c r="B145" s="53"/>
      <c r="C145" s="53"/>
      <c r="D145" s="53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>
      <c r="A146" s="52"/>
      <c r="B146" s="53"/>
      <c r="C146" s="53"/>
      <c r="D146" s="53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52"/>
      <c r="B147" s="53"/>
      <c r="C147" s="53"/>
      <c r="D147" s="53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52"/>
      <c r="B148" s="53"/>
      <c r="C148" s="53"/>
      <c r="D148" s="53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>
      <c r="A149" s="52"/>
      <c r="B149" s="53"/>
      <c r="C149" s="53"/>
      <c r="D149" s="53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>
      <c r="A150" s="52"/>
      <c r="B150" s="53"/>
      <c r="C150" s="53"/>
      <c r="D150" s="53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52"/>
      <c r="B151" s="53"/>
      <c r="C151" s="53"/>
      <c r="D151" s="53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52"/>
      <c r="B152" s="53"/>
      <c r="C152" s="53"/>
      <c r="D152" s="53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52"/>
      <c r="B153" s="53"/>
      <c r="C153" s="53"/>
      <c r="D153" s="53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52"/>
      <c r="B154" s="53"/>
      <c r="C154" s="53"/>
      <c r="D154" s="53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52"/>
      <c r="B155" s="53"/>
      <c r="C155" s="53"/>
      <c r="D155" s="53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>
      <c r="A156" s="52"/>
      <c r="B156" s="53"/>
      <c r="C156" s="53"/>
      <c r="D156" s="53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52"/>
      <c r="B157" s="53"/>
      <c r="C157" s="53"/>
      <c r="D157" s="53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52"/>
      <c r="B158" s="53"/>
      <c r="C158" s="53"/>
      <c r="D158" s="53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52"/>
      <c r="B159" s="53"/>
      <c r="C159" s="53"/>
      <c r="D159" s="53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52"/>
      <c r="B160" s="53"/>
      <c r="C160" s="53"/>
      <c r="D160" s="53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52"/>
      <c r="B161" s="53"/>
      <c r="C161" s="53"/>
      <c r="D161" s="53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52"/>
      <c r="B162" s="53"/>
      <c r="C162" s="53"/>
      <c r="D162" s="53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52"/>
      <c r="B163" s="53"/>
      <c r="C163" s="53"/>
      <c r="D163" s="53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52"/>
      <c r="B164" s="53"/>
      <c r="C164" s="53"/>
      <c r="D164" s="53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52"/>
      <c r="B165" s="53"/>
      <c r="C165" s="53"/>
      <c r="D165" s="53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52"/>
      <c r="B166" s="53"/>
      <c r="C166" s="53"/>
      <c r="D166" s="53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52"/>
      <c r="B167" s="53"/>
      <c r="C167" s="53"/>
      <c r="D167" s="53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52"/>
      <c r="B168" s="53"/>
      <c r="C168" s="53"/>
      <c r="D168" s="53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52"/>
      <c r="B169" s="53"/>
      <c r="C169" s="53"/>
      <c r="D169" s="53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52"/>
      <c r="B170" s="53"/>
      <c r="C170" s="53"/>
      <c r="D170" s="53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52"/>
      <c r="B171" s="53"/>
      <c r="C171" s="53"/>
      <c r="D171" s="53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52"/>
      <c r="B172" s="53"/>
      <c r="C172" s="53"/>
      <c r="D172" s="53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52"/>
      <c r="B173" s="53"/>
      <c r="C173" s="53"/>
      <c r="D173" s="53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52"/>
      <c r="B174" s="53"/>
      <c r="C174" s="53"/>
      <c r="D174" s="53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52"/>
      <c r="B175" s="53"/>
      <c r="C175" s="53"/>
      <c r="D175" s="53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2:4" ht="15">
      <c r="B176" s="51"/>
      <c r="C176" s="51"/>
      <c r="D176" s="51"/>
    </row>
    <row r="177" spans="2:4" ht="15">
      <c r="B177" s="51"/>
      <c r="C177" s="51"/>
      <c r="D177" s="51"/>
    </row>
    <row r="178" spans="2:4" ht="15">
      <c r="B178" s="51"/>
      <c r="C178" s="51"/>
      <c r="D178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pane ySplit="7" topLeftCell="A12" activePane="bottomLeft" state="frozen"/>
      <selection pane="topLeft" activeCell="A1" sqref="A1"/>
      <selection pane="bottomLeft" activeCell="A23" sqref="A23:B24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 t="s">
        <v>36</v>
      </c>
      <c r="T1" s="76"/>
      <c r="U1" s="77"/>
    </row>
    <row r="2" spans="1:21" ht="19.5" customHeight="1">
      <c r="A2" s="78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 t="s">
        <v>42</v>
      </c>
      <c r="P2" s="79"/>
      <c r="Q2" s="79"/>
      <c r="R2" s="79"/>
      <c r="S2" s="79"/>
      <c r="T2" s="79"/>
      <c r="U2" s="79"/>
    </row>
    <row r="3" spans="1:21" ht="24.75" customHeight="1">
      <c r="A3" s="85" t="s">
        <v>79</v>
      </c>
      <c r="B3" s="86"/>
      <c r="C3" s="86"/>
      <c r="D3" s="87" t="s">
        <v>39</v>
      </c>
      <c r="E3" s="87"/>
      <c r="F3" s="87"/>
      <c r="G3" s="87"/>
      <c r="H3" s="80" t="s">
        <v>78</v>
      </c>
      <c r="I3" s="81"/>
      <c r="J3" s="81"/>
      <c r="K3" s="81"/>
      <c r="L3" s="81"/>
      <c r="M3" s="81"/>
      <c r="N3" s="81"/>
      <c r="O3" s="81"/>
      <c r="P3" s="81"/>
      <c r="Q3" s="82" t="s">
        <v>41</v>
      </c>
      <c r="R3" s="83"/>
      <c r="S3" s="83"/>
      <c r="T3" s="83"/>
      <c r="U3" s="84"/>
    </row>
    <row r="4" spans="4:8" ht="6.75" customHeight="1">
      <c r="D4" s="3"/>
      <c r="E4" s="3"/>
      <c r="F4" s="3"/>
      <c r="G4" s="3"/>
      <c r="H4" s="3"/>
    </row>
    <row r="5" spans="1:21" ht="21" customHeight="1">
      <c r="A5" s="90" t="s">
        <v>10</v>
      </c>
      <c r="B5" s="92" t="s">
        <v>11</v>
      </c>
      <c r="C5" s="93" t="s">
        <v>12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5" t="s">
        <v>13</v>
      </c>
      <c r="U5" s="88" t="s">
        <v>14</v>
      </c>
    </row>
    <row r="6" spans="1:21" ht="21" customHeight="1" thickBot="1" thickTop="1">
      <c r="A6" s="90"/>
      <c r="B6" s="92"/>
      <c r="C6" s="4"/>
      <c r="D6" s="89" t="s">
        <v>15</v>
      </c>
      <c r="E6" s="89"/>
      <c r="F6" s="89"/>
      <c r="G6" s="89"/>
      <c r="H6" s="89"/>
      <c r="I6" s="89" t="s">
        <v>16</v>
      </c>
      <c r="J6" s="89"/>
      <c r="K6" s="89"/>
      <c r="L6" s="89" t="s">
        <v>17</v>
      </c>
      <c r="M6" s="89"/>
      <c r="N6" s="89"/>
      <c r="O6" s="94" t="s">
        <v>18</v>
      </c>
      <c r="P6" s="89"/>
      <c r="Q6" s="89"/>
      <c r="R6" s="89" t="s">
        <v>19</v>
      </c>
      <c r="S6" s="89"/>
      <c r="T6" s="95"/>
      <c r="U6" s="88"/>
    </row>
    <row r="7" spans="1:21" ht="21" customHeight="1" thickBot="1" thickTop="1">
      <c r="A7" s="91"/>
      <c r="B7" s="92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29" t="s">
        <v>23</v>
      </c>
      <c r="O7" s="31" t="s">
        <v>21</v>
      </c>
      <c r="P7" s="30" t="s">
        <v>22</v>
      </c>
      <c r="Q7" s="6" t="s">
        <v>23</v>
      </c>
      <c r="R7" s="6" t="s">
        <v>26</v>
      </c>
      <c r="S7" s="6" t="s">
        <v>27</v>
      </c>
      <c r="T7" s="95"/>
      <c r="U7" s="88"/>
    </row>
    <row r="8" spans="1:21" ht="15" customHeight="1" thickTop="1">
      <c r="A8" s="27" t="str">
        <f>'M1D'!B3</f>
        <v>4/2019</v>
      </c>
      <c r="B8" s="17" t="str">
        <f>'M1D'!C3</f>
        <v>Helena Tomašević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28"/>
      <c r="O8" s="19">
        <f>IF('M1D'!G3="","",'M1D'!G3)</f>
        <v>0</v>
      </c>
      <c r="P8" s="15">
        <f>IF('M1D'!H3="","",'M1D'!H3)</f>
      </c>
      <c r="Q8" s="14"/>
      <c r="R8" s="15">
        <f>IF('M1D'!I3="","",'M1D'!I3)</f>
      </c>
      <c r="S8" s="15">
        <f>IF('M1D'!J3="","",'M1D'!J3)</f>
      </c>
      <c r="T8" s="15">
        <f>IF('M1D'!L3="","",'M1D'!L3)</f>
        <v>0</v>
      </c>
      <c r="U8" s="15" t="str">
        <f>IF('M1D'!M3="","",'M1D'!M3)</f>
        <v>F</v>
      </c>
    </row>
    <row r="9" spans="1:21" ht="15" customHeight="1">
      <c r="A9" s="27" t="str">
        <f>'M1D'!B4</f>
        <v>6/2019</v>
      </c>
      <c r="B9" s="17" t="str">
        <f>'M1D'!C4</f>
        <v>Siniša Svrkota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28"/>
      <c r="O9" s="19">
        <f>IF('M1D'!G4="","",'M1D'!G4)</f>
        <v>0</v>
      </c>
      <c r="P9" s="15">
        <f>IF('M1D'!H4="","",'M1D'!H4)</f>
      </c>
      <c r="Q9" s="14"/>
      <c r="R9" s="15">
        <f>IF('M1D'!I4="","",'M1D'!I4)</f>
      </c>
      <c r="S9" s="15">
        <f>IF('M1D'!J4="","",'M1D'!J4)</f>
      </c>
      <c r="T9" s="15">
        <f>IF('M1D'!L4="","",'M1D'!L4)</f>
        <v>5</v>
      </c>
      <c r="U9" s="15" t="str">
        <f>IF('M1D'!M4="","",'M1D'!M4)</f>
        <v>F</v>
      </c>
    </row>
    <row r="10" spans="1:21" ht="15" customHeight="1">
      <c r="A10" s="27" t="str">
        <f>'M1D'!B5</f>
        <v>8/2019</v>
      </c>
      <c r="B10" s="17" t="str">
        <f>'M1D'!C5</f>
        <v>Lejla Agović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28"/>
      <c r="O10" s="19">
        <f>IF('M1D'!G5="","",'M1D'!G5)</f>
        <v>0</v>
      </c>
      <c r="P10" s="15">
        <f>IF('M1D'!H5="","",'M1D'!H5)</f>
        <v>6.5</v>
      </c>
      <c r="Q10" s="14"/>
      <c r="R10" s="15">
        <f>IF('M1D'!I5="","",'M1D'!I5)</f>
        <v>0</v>
      </c>
      <c r="S10" s="15">
        <f>IF('M1D'!J5="","",'M1D'!J5)</f>
        <v>0</v>
      </c>
      <c r="T10" s="15">
        <f>IF('M1D'!L5="","",'M1D'!L5)</f>
        <v>15</v>
      </c>
      <c r="U10" s="15" t="str">
        <f>IF('M1D'!M5="","",'M1D'!M5)</f>
        <v>F</v>
      </c>
    </row>
    <row r="11" spans="1:21" ht="15" customHeight="1">
      <c r="A11" s="27" t="str">
        <f>'M1D'!B6</f>
        <v>9/2019</v>
      </c>
      <c r="B11" s="17" t="str">
        <f>'M1D'!C6</f>
        <v>Anastasija Đurković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28"/>
      <c r="O11" s="19">
        <f>IF('M1D'!G6="","",'M1D'!G6)</f>
        <v>12.5</v>
      </c>
      <c r="P11" s="15">
        <f>IF('M1D'!H6="","",'M1D'!H6)</f>
        <v>11</v>
      </c>
      <c r="Q11" s="14"/>
      <c r="R11" s="15">
        <f>IF('M1D'!I6="","",'M1D'!I6)</f>
      </c>
      <c r="S11" s="15">
        <f>IF('M1D'!J6="","",'M1D'!J6)</f>
        <v>12.5</v>
      </c>
      <c r="T11" s="15">
        <f>IF('M1D'!L6="","",'M1D'!L6)</f>
        <v>50.5</v>
      </c>
      <c r="U11" s="15" t="str">
        <f>IF('M1D'!M6="","",'M1D'!M6)</f>
        <v>E</v>
      </c>
    </row>
    <row r="12" spans="1:21" ht="15" customHeight="1">
      <c r="A12" s="27" t="str">
        <f>'M1D'!B7</f>
        <v>11/2019</v>
      </c>
      <c r="B12" s="17" t="str">
        <f>'M1D'!C7</f>
        <v>Dragana Babović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28"/>
      <c r="O12" s="19">
        <f>IF('M1D'!G7="","",'M1D'!G7)</f>
        <v>3.5</v>
      </c>
      <c r="P12" s="15">
        <f>IF('M1D'!H7="","",'M1D'!H7)</f>
      </c>
      <c r="Q12" s="14"/>
      <c r="R12" s="15">
        <f>IF('M1D'!I7="","",'M1D'!I7)</f>
      </c>
      <c r="S12" s="15">
        <f>IF('M1D'!J7="","",'M1D'!J7)</f>
        <v>17</v>
      </c>
      <c r="T12" s="15">
        <f>IF('M1D'!L7="","",'M1D'!L7)</f>
        <v>25.5</v>
      </c>
      <c r="U12" s="15" t="str">
        <f>IF('M1D'!M7="","",'M1D'!M7)</f>
        <v>F</v>
      </c>
    </row>
    <row r="13" spans="1:21" ht="15" customHeight="1">
      <c r="A13" s="27" t="str">
        <f>'M1D'!B8</f>
        <v>12/2019</v>
      </c>
      <c r="B13" s="17" t="str">
        <f>'M1D'!C8</f>
        <v>Radoš Jašović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28"/>
      <c r="O13" s="19">
        <f>IF('M1D'!G8="","",'M1D'!G8)</f>
        <v>1</v>
      </c>
      <c r="P13" s="15">
        <f>IF('M1D'!H8="","",'M1D'!H8)</f>
        <v>22.5</v>
      </c>
      <c r="Q13" s="14"/>
      <c r="R13" s="15">
        <f>IF('M1D'!I8="","",'M1D'!I8)</f>
        <v>0</v>
      </c>
      <c r="S13" s="15">
        <f>IF('M1D'!J8="","",'M1D'!J8)</f>
        <v>3.5</v>
      </c>
      <c r="T13" s="15">
        <f>IF('M1D'!L8="","",'M1D'!L8)</f>
        <v>32</v>
      </c>
      <c r="U13" s="15" t="str">
        <f>IF('M1D'!M8="","",'M1D'!M8)</f>
        <v>F</v>
      </c>
    </row>
    <row r="14" spans="1:21" ht="15" customHeight="1">
      <c r="A14" s="27" t="str">
        <f>'M1D'!B9</f>
        <v>14/2019</v>
      </c>
      <c r="B14" s="17" t="str">
        <f>'M1D'!C9</f>
        <v>Amin Kalač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28"/>
      <c r="O14" s="19">
        <f>IF('M1D'!G9="","",'M1D'!G9)</f>
        <v>7</v>
      </c>
      <c r="P14" s="15">
        <f>IF('M1D'!H9="","",'M1D'!H9)</f>
        <v>15</v>
      </c>
      <c r="Q14" s="14"/>
      <c r="R14" s="15">
        <f>IF('M1D'!I9="","",'M1D'!I9)</f>
        <v>7.5</v>
      </c>
      <c r="S14" s="15">
        <f>IF('M1D'!J9="","",'M1D'!J9)</f>
      </c>
      <c r="T14" s="15">
        <f>IF('M1D'!L9="","",'M1D'!L9)</f>
        <v>48.5</v>
      </c>
      <c r="U14" s="15" t="str">
        <f>IF('M1D'!M9="","",'M1D'!M9)</f>
        <v>F</v>
      </c>
    </row>
    <row r="15" spans="1:22" ht="15" customHeight="1">
      <c r="A15" s="27" t="str">
        <f>'M1D'!B10</f>
        <v>17/2019</v>
      </c>
      <c r="B15" s="17" t="str">
        <f>'M1D'!C10</f>
        <v>Anđela Bečanović</v>
      </c>
      <c r="C15" s="7"/>
      <c r="D15" s="8"/>
      <c r="E15" s="36"/>
      <c r="F15" s="36"/>
      <c r="G15" s="36"/>
      <c r="H15" s="36"/>
      <c r="I15" s="15"/>
      <c r="J15" s="37"/>
      <c r="K15" s="37"/>
      <c r="L15" s="37"/>
      <c r="M15" s="37"/>
      <c r="N15" s="37"/>
      <c r="O15" s="19">
        <f>IF('M1D'!G10="","",'M1D'!G10)</f>
        <v>0</v>
      </c>
      <c r="P15" s="15">
        <f>IF('M1D'!H10="","",'M1D'!H10)</f>
        <v>8.5</v>
      </c>
      <c r="Q15" s="38"/>
      <c r="R15" s="15">
        <f>IF('M1D'!I10="","",'M1D'!I10)</f>
        <v>0</v>
      </c>
      <c r="S15" s="15">
        <f>IF('M1D'!J10="","",'M1D'!J10)</f>
      </c>
      <c r="T15" s="15">
        <f>IF('M1D'!L10="","",'M1D'!L10)</f>
        <v>24.5</v>
      </c>
      <c r="U15" s="15" t="str">
        <f>IF('M1D'!M10="","",'M1D'!M10)</f>
        <v>F</v>
      </c>
      <c r="V15" s="39"/>
    </row>
    <row r="16" spans="1:22" ht="15" customHeight="1">
      <c r="A16" s="27" t="str">
        <f>'M1D'!B11</f>
        <v>22/2019</v>
      </c>
      <c r="B16" s="17" t="str">
        <f>'M1D'!C11</f>
        <v>Ana Kaluđerović</v>
      </c>
      <c r="C16" s="7"/>
      <c r="D16" s="8"/>
      <c r="E16" s="36"/>
      <c r="F16" s="36"/>
      <c r="G16" s="36"/>
      <c r="H16" s="36"/>
      <c r="I16" s="15"/>
      <c r="J16" s="37"/>
      <c r="K16" s="37"/>
      <c r="L16" s="37"/>
      <c r="M16" s="37"/>
      <c r="N16" s="37"/>
      <c r="O16" s="19">
        <f>IF('M1D'!G11="","",'M1D'!G11)</f>
        <v>12</v>
      </c>
      <c r="P16" s="15">
        <f>IF('M1D'!H11="","",'M1D'!H11)</f>
        <v>11</v>
      </c>
      <c r="Q16" s="38"/>
      <c r="R16" s="15">
        <f>IF('M1D'!I11="","",'M1D'!I11)</f>
        <v>0.5</v>
      </c>
      <c r="S16" s="15">
        <f>IF('M1D'!J11="","",'M1D'!J11)</f>
        <v>5</v>
      </c>
      <c r="T16" s="15">
        <f>IF('M1D'!L11="","",'M1D'!L11)</f>
        <v>50</v>
      </c>
      <c r="U16" s="15" t="str">
        <f>IF('M1D'!M11="","",'M1D'!M11)</f>
        <v>E</v>
      </c>
      <c r="V16" s="39"/>
    </row>
    <row r="17" spans="1:22" ht="15" customHeight="1">
      <c r="A17" s="27" t="str">
        <f>'M1D'!B12</f>
        <v>23/2019</v>
      </c>
      <c r="B17" s="17" t="str">
        <f>'M1D'!C12</f>
        <v>Nemanja Ruljić</v>
      </c>
      <c r="C17" s="7"/>
      <c r="D17" s="8"/>
      <c r="E17" s="36"/>
      <c r="F17" s="36"/>
      <c r="G17" s="36"/>
      <c r="H17" s="36"/>
      <c r="I17" s="15"/>
      <c r="J17" s="37"/>
      <c r="K17" s="37"/>
      <c r="L17" s="37"/>
      <c r="M17" s="37"/>
      <c r="N17" s="37"/>
      <c r="O17" s="19">
        <f>IF('M1D'!G12="","",'M1D'!G12)</f>
        <v>5</v>
      </c>
      <c r="P17" s="15">
        <f>IF('M1D'!H12="","",'M1D'!H12)</f>
        <v>16</v>
      </c>
      <c r="Q17" s="38"/>
      <c r="R17" s="15">
        <f>IF('M1D'!I12="","",'M1D'!I12)</f>
        <v>1</v>
      </c>
      <c r="S17" s="15">
        <f>IF('M1D'!J12="","",'M1D'!J12)</f>
        <v>11</v>
      </c>
      <c r="T17" s="15">
        <f>IF('M1D'!L12="","",'M1D'!L12)</f>
        <v>37</v>
      </c>
      <c r="U17" s="15" t="str">
        <f>IF('M1D'!M12="","",'M1D'!M12)</f>
        <v>F</v>
      </c>
      <c r="V17" s="39"/>
    </row>
    <row r="18" spans="1:22" ht="15" customHeight="1">
      <c r="A18" s="27" t="str">
        <f>'M1D'!B13</f>
        <v>24/2019</v>
      </c>
      <c r="B18" s="17" t="str">
        <f>'M1D'!C13</f>
        <v>Eldin Honsić</v>
      </c>
      <c r="C18" s="7"/>
      <c r="D18" s="8"/>
      <c r="E18" s="36"/>
      <c r="F18" s="36"/>
      <c r="G18" s="36"/>
      <c r="H18" s="36"/>
      <c r="I18" s="15"/>
      <c r="J18" s="37"/>
      <c r="K18" s="37"/>
      <c r="L18" s="37"/>
      <c r="M18" s="37"/>
      <c r="N18" s="37"/>
      <c r="O18" s="19">
        <f>IF('M1D'!G13="","",'M1D'!G13)</f>
        <v>0</v>
      </c>
      <c r="P18" s="15">
        <f>IF('M1D'!H13="","",'M1D'!H13)</f>
        <v>0</v>
      </c>
      <c r="Q18" s="38"/>
      <c r="R18" s="15">
        <f>IF('M1D'!I13="","",'M1D'!I13)</f>
        <v>0</v>
      </c>
      <c r="S18" s="15">
        <f>IF('M1D'!J13="","",'M1D'!J13)</f>
      </c>
      <c r="T18" s="15">
        <f>IF('M1D'!L13="","",'M1D'!L13)</f>
        <v>0</v>
      </c>
      <c r="U18" s="15" t="str">
        <f>IF('M1D'!M13="","",'M1D'!M13)</f>
        <v>F</v>
      </c>
      <c r="V18" s="39"/>
    </row>
    <row r="19" spans="1:22" ht="15" customHeight="1">
      <c r="A19" s="27" t="str">
        <f>'M1D'!B14</f>
        <v>28/2019</v>
      </c>
      <c r="B19" s="17" t="str">
        <f>'M1D'!C14</f>
        <v>Adis Deljanin</v>
      </c>
      <c r="C19" s="7"/>
      <c r="D19" s="8"/>
      <c r="E19" s="36"/>
      <c r="F19" s="36"/>
      <c r="G19" s="36"/>
      <c r="H19" s="36"/>
      <c r="I19" s="15"/>
      <c r="J19" s="37"/>
      <c r="K19" s="37"/>
      <c r="L19" s="37"/>
      <c r="M19" s="37"/>
      <c r="N19" s="37"/>
      <c r="O19" s="19">
        <f>IF('M1D'!G14="","",'M1D'!G14)</f>
        <v>0</v>
      </c>
      <c r="P19" s="15">
        <f>IF('M1D'!H14="","",'M1D'!H14)</f>
        <v>7.5</v>
      </c>
      <c r="Q19" s="38"/>
      <c r="R19" s="15">
        <f>IF('M1D'!I14="","",'M1D'!I14)</f>
        <v>0</v>
      </c>
      <c r="S19" s="15">
        <f>IF('M1D'!J14="","",'M1D'!J14)</f>
        <v>0</v>
      </c>
      <c r="T19" s="15">
        <f>IF('M1D'!L14="","",'M1D'!L14)</f>
        <v>7.5</v>
      </c>
      <c r="U19" s="15" t="str">
        <f>IF('M1D'!M14="","",'M1D'!M14)</f>
        <v>F</v>
      </c>
      <c r="V19" s="39"/>
    </row>
    <row r="20" spans="1:22" ht="15" customHeight="1">
      <c r="A20" s="27" t="str">
        <f>'M1D'!B15</f>
        <v>31/2019</v>
      </c>
      <c r="B20" s="17" t="str">
        <f>'M1D'!C15</f>
        <v>Đorđije Bojić</v>
      </c>
      <c r="C20" s="7"/>
      <c r="D20" s="8"/>
      <c r="E20" s="36"/>
      <c r="F20" s="36"/>
      <c r="G20" s="36"/>
      <c r="H20" s="36"/>
      <c r="I20" s="15"/>
      <c r="J20" s="37"/>
      <c r="K20" s="37"/>
      <c r="L20" s="37"/>
      <c r="M20" s="37"/>
      <c r="N20" s="37"/>
      <c r="O20" s="19">
        <f>IF('M1D'!G15="","",'M1D'!G15)</f>
        <v>5</v>
      </c>
      <c r="P20" s="15">
        <f>IF('M1D'!H15="","",'M1D'!H15)</f>
        <v>24</v>
      </c>
      <c r="Q20" s="38"/>
      <c r="R20" s="15">
        <f>IF('M1D'!I15="","",'M1D'!I15)</f>
      </c>
      <c r="S20" s="15">
        <f>IF('M1D'!J15="","",'M1D'!J15)</f>
        <v>5.5</v>
      </c>
      <c r="T20" s="15">
        <f>IF('M1D'!L15="","",'M1D'!L15)</f>
        <v>54.5</v>
      </c>
      <c r="U20" s="15" t="str">
        <f>IF('M1D'!M15="","",'M1D'!M15)</f>
        <v>E</v>
      </c>
      <c r="V20" s="39"/>
    </row>
    <row r="21" spans="1:22" ht="15" customHeight="1">
      <c r="A21" s="27" t="str">
        <f>'M1D'!B16</f>
        <v>35/2019</v>
      </c>
      <c r="B21" s="17" t="str">
        <f>'M1D'!C16</f>
        <v>Anka Jašović</v>
      </c>
      <c r="C21" s="7"/>
      <c r="D21" s="8"/>
      <c r="E21" s="36"/>
      <c r="F21" s="36"/>
      <c r="G21" s="36"/>
      <c r="H21" s="36"/>
      <c r="I21" s="15"/>
      <c r="J21" s="37"/>
      <c r="K21" s="37"/>
      <c r="L21" s="37"/>
      <c r="M21" s="37"/>
      <c r="N21" s="37"/>
      <c r="O21" s="19">
        <f>IF('M1D'!G16="","",'M1D'!G16)</f>
      </c>
      <c r="P21" s="15">
        <f>IF('M1D'!H16="","",'M1D'!H16)</f>
      </c>
      <c r="Q21" s="38"/>
      <c r="R21" s="15">
        <f>IF('M1D'!I16="","",'M1D'!I16)</f>
      </c>
      <c r="S21" s="15">
        <f>IF('M1D'!J16="","",'M1D'!J16)</f>
      </c>
      <c r="T21" s="15">
        <f>IF('M1D'!L16="","",'M1D'!L16)</f>
        <v>5</v>
      </c>
      <c r="U21" s="15" t="str">
        <f>IF('M1D'!M16="","",'M1D'!M16)</f>
        <v>F</v>
      </c>
      <c r="V21" s="39"/>
    </row>
    <row r="22" spans="1:22" ht="15" customHeight="1">
      <c r="A22" s="27" t="str">
        <f>'M1D'!B17</f>
        <v>30/2017</v>
      </c>
      <c r="B22" s="17" t="str">
        <f>'M1D'!C17</f>
        <v>Arman Ćeman</v>
      </c>
      <c r="C22" s="7"/>
      <c r="D22" s="8"/>
      <c r="E22" s="36"/>
      <c r="F22" s="36"/>
      <c r="G22" s="36"/>
      <c r="H22" s="36"/>
      <c r="I22" s="15"/>
      <c r="J22" s="37"/>
      <c r="K22" s="37"/>
      <c r="L22" s="37"/>
      <c r="M22" s="37"/>
      <c r="N22" s="37"/>
      <c r="O22" s="19">
        <f>IF('M1D'!G17="","",'M1D'!G17)</f>
        <v>3</v>
      </c>
      <c r="P22" s="15">
        <f>IF('M1D'!H17="","",'M1D'!H17)</f>
        <v>12.5</v>
      </c>
      <c r="Q22" s="38"/>
      <c r="R22" s="15">
        <f>IF('M1D'!I17="","",'M1D'!I17)</f>
        <v>3.5</v>
      </c>
      <c r="S22" s="15">
        <f>IF('M1D'!J17="","",'M1D'!J17)</f>
        <v>1.5</v>
      </c>
      <c r="T22" s="15">
        <f>IF('M1D'!L17="","",'M1D'!L17)</f>
        <v>24</v>
      </c>
      <c r="U22" s="15" t="str">
        <f>IF('M1D'!M17="","",'M1D'!M17)</f>
        <v>F</v>
      </c>
      <c r="V22" s="39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3" sqref="A23:E25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00" t="s">
        <v>28</v>
      </c>
      <c r="B1" s="101"/>
      <c r="C1" s="101"/>
      <c r="D1" s="101"/>
      <c r="E1" s="101"/>
      <c r="F1" s="105" t="s">
        <v>37</v>
      </c>
      <c r="G1" s="105"/>
      <c r="H1" s="106"/>
    </row>
    <row r="2" spans="1:8" ht="22.5" customHeight="1">
      <c r="A2" s="107" t="s">
        <v>81</v>
      </c>
      <c r="B2" s="108"/>
      <c r="C2" s="108"/>
      <c r="D2" s="108"/>
      <c r="E2" s="108"/>
      <c r="F2" s="108"/>
      <c r="G2" s="108"/>
      <c r="H2" s="108"/>
    </row>
    <row r="3" spans="1:8" ht="27" customHeight="1">
      <c r="A3" s="109" t="s">
        <v>43</v>
      </c>
      <c r="B3" s="108"/>
      <c r="C3" s="108"/>
      <c r="D3" s="102" t="s">
        <v>82</v>
      </c>
      <c r="E3" s="103"/>
      <c r="F3" s="103"/>
      <c r="G3" s="103"/>
      <c r="H3" s="103"/>
    </row>
    <row r="4" spans="1:8" ht="17.25" customHeight="1">
      <c r="A4" s="110" t="s">
        <v>83</v>
      </c>
      <c r="B4" s="108"/>
      <c r="C4" s="108"/>
      <c r="D4" s="108"/>
      <c r="E4" s="104" t="s">
        <v>40</v>
      </c>
      <c r="F4" s="104"/>
      <c r="G4" s="104"/>
      <c r="H4" s="104"/>
    </row>
    <row r="5" spans="2:8" ht="4.5" customHeight="1">
      <c r="B5" s="98"/>
      <c r="C5" s="98"/>
      <c r="D5" s="98"/>
      <c r="E5" s="98"/>
      <c r="F5" s="98"/>
      <c r="G5" s="98"/>
      <c r="H5" s="98"/>
    </row>
    <row r="6" spans="1:8" s="12" customFormat="1" ht="25.5" customHeight="1" thickBot="1">
      <c r="A6" s="111" t="s">
        <v>38</v>
      </c>
      <c r="B6" s="116" t="s">
        <v>10</v>
      </c>
      <c r="C6" s="99" t="s">
        <v>29</v>
      </c>
      <c r="D6" s="99"/>
      <c r="E6" s="113" t="s">
        <v>30</v>
      </c>
      <c r="F6" s="114"/>
      <c r="G6" s="115"/>
      <c r="H6" s="99" t="s">
        <v>31</v>
      </c>
    </row>
    <row r="7" spans="1:8" s="12" customFormat="1" ht="42" customHeight="1" thickBot="1" thickTop="1">
      <c r="A7" s="112"/>
      <c r="B7" s="117"/>
      <c r="C7" s="118"/>
      <c r="D7" s="118"/>
      <c r="E7" s="16" t="s">
        <v>32</v>
      </c>
      <c r="F7" s="13" t="s">
        <v>33</v>
      </c>
      <c r="G7" s="13" t="s">
        <v>7</v>
      </c>
      <c r="H7" s="99"/>
    </row>
    <row r="8" spans="1:8" ht="15" customHeight="1" thickTop="1">
      <c r="A8" s="18">
        <f>'M1D'!A3</f>
        <v>4</v>
      </c>
      <c r="B8" s="40" t="str">
        <f>'M1D'!B3</f>
        <v>4/2019</v>
      </c>
      <c r="C8" s="96" t="str">
        <f>'M1D'!C3</f>
        <v>Helena Tomašević</v>
      </c>
      <c r="D8" s="97"/>
      <c r="E8" s="41">
        <f>IF(AND(Osvojeni!O8="",Osvojeni!P8=""),"",SUM(Osvojeni!O8,Osvojeni!P8))</f>
        <v>0</v>
      </c>
      <c r="F8" s="42">
        <f>IF(AND(Osvojeni!R8="",Osvojeni!S8=""),"",MAX(Osvojeni!R8,Osvojeni!S8))</f>
      </c>
      <c r="G8" s="15">
        <f>IF(Osvojeni!T8="","",Osvojeni!T8)</f>
        <v>0</v>
      </c>
      <c r="H8" s="15" t="str">
        <f>IF(Osvojeni!U8="","",Osvojeni!U8)</f>
        <v>F</v>
      </c>
    </row>
    <row r="9" spans="1:8" ht="15" customHeight="1">
      <c r="A9" s="18">
        <f>'M1D'!A4</f>
        <v>6</v>
      </c>
      <c r="B9" s="40" t="str">
        <f>'M1D'!B4</f>
        <v>6/2019</v>
      </c>
      <c r="C9" s="96" t="str">
        <f>'M1D'!C4</f>
        <v>Siniša Svrkota</v>
      </c>
      <c r="D9" s="97"/>
      <c r="E9" s="41">
        <f>IF(AND(Osvojeni!O9="",Osvojeni!P9=""),"",SUM(Osvojeni!O9,Osvojeni!P9))</f>
        <v>0</v>
      </c>
      <c r="F9" s="42">
        <f>IF(AND(Osvojeni!R9="",Osvojeni!S9=""),"",MAX(Osvojeni!R9,Osvojeni!S9))</f>
      </c>
      <c r="G9" s="15">
        <f>IF(Osvojeni!T9="","",Osvojeni!T9)</f>
        <v>5</v>
      </c>
      <c r="H9" s="15" t="str">
        <f>IF(Osvojeni!U9="","",Osvojeni!U9)</f>
        <v>F</v>
      </c>
    </row>
    <row r="10" spans="1:8" ht="15" customHeight="1">
      <c r="A10" s="18">
        <f>'M1D'!A5</f>
        <v>8</v>
      </c>
      <c r="B10" s="40" t="str">
        <f>'M1D'!B5</f>
        <v>8/2019</v>
      </c>
      <c r="C10" s="96" t="str">
        <f>'M1D'!C5</f>
        <v>Lejla Agović</v>
      </c>
      <c r="D10" s="97"/>
      <c r="E10" s="41">
        <f>IF(AND(Osvojeni!O10="",Osvojeni!P10=""),"",SUM(Osvojeni!O10,Osvojeni!P10))</f>
        <v>6.5</v>
      </c>
      <c r="F10" s="42">
        <f>IF(AND(Osvojeni!R10="",Osvojeni!S10=""),"",MAX(Osvojeni!R10,Osvojeni!S10))</f>
        <v>0</v>
      </c>
      <c r="G10" s="15">
        <f>IF(Osvojeni!T10="","",Osvojeni!T10)</f>
        <v>15</v>
      </c>
      <c r="H10" s="15" t="str">
        <f>IF(Osvojeni!U10="","",Osvojeni!U10)</f>
        <v>F</v>
      </c>
    </row>
    <row r="11" spans="1:8" ht="15" customHeight="1">
      <c r="A11" s="18">
        <f>'M1D'!A6</f>
        <v>9</v>
      </c>
      <c r="B11" s="40" t="str">
        <f>'M1D'!B6</f>
        <v>9/2019</v>
      </c>
      <c r="C11" s="96" t="str">
        <f>'M1D'!C6</f>
        <v>Anastasija Đurković</v>
      </c>
      <c r="D11" s="97"/>
      <c r="E11" s="41">
        <f>IF(AND(Osvojeni!O11="",Osvojeni!P11=""),"",SUM(Osvojeni!O11,Osvojeni!P11))</f>
        <v>23.5</v>
      </c>
      <c r="F11" s="42">
        <f>IF(AND(Osvojeni!R11="",Osvojeni!S11=""),"",MAX(Osvojeni!R11,Osvojeni!S11))</f>
        <v>12.5</v>
      </c>
      <c r="G11" s="15">
        <f>IF(Osvojeni!T11="","",Osvojeni!T11)</f>
        <v>50.5</v>
      </c>
      <c r="H11" s="15" t="str">
        <f>IF(Osvojeni!U11="","",Osvojeni!U11)</f>
        <v>E</v>
      </c>
    </row>
    <row r="12" spans="1:8" ht="15" customHeight="1">
      <c r="A12" s="18">
        <f>'M1D'!A7</f>
        <v>11</v>
      </c>
      <c r="B12" s="40" t="str">
        <f>'M1D'!B7</f>
        <v>11/2019</v>
      </c>
      <c r="C12" s="96" t="str">
        <f>'M1D'!C7</f>
        <v>Dragana Babović</v>
      </c>
      <c r="D12" s="97"/>
      <c r="E12" s="41">
        <f>IF(AND(Osvojeni!O12="",Osvojeni!P12=""),"",SUM(Osvojeni!O12,Osvojeni!P12))</f>
        <v>3.5</v>
      </c>
      <c r="F12" s="42">
        <f>IF(AND(Osvojeni!R12="",Osvojeni!S12=""),"",MAX(Osvojeni!R12,Osvojeni!S12))</f>
        <v>17</v>
      </c>
      <c r="G12" s="15">
        <f>IF(Osvojeni!T12="","",Osvojeni!T12)</f>
        <v>25.5</v>
      </c>
      <c r="H12" s="15" t="str">
        <f>IF(Osvojeni!U12="","",Osvojeni!U12)</f>
        <v>F</v>
      </c>
    </row>
    <row r="13" spans="1:8" ht="15" customHeight="1">
      <c r="A13" s="18">
        <f>'M1D'!A8</f>
        <v>12</v>
      </c>
      <c r="B13" s="40" t="str">
        <f>'M1D'!B8</f>
        <v>12/2019</v>
      </c>
      <c r="C13" s="96" t="str">
        <f>'M1D'!C8</f>
        <v>Radoš Jašović</v>
      </c>
      <c r="D13" s="97"/>
      <c r="E13" s="41">
        <f>IF(AND(Osvojeni!O13="",Osvojeni!P13=""),"",SUM(Osvojeni!O13,Osvojeni!P13))</f>
        <v>23.5</v>
      </c>
      <c r="F13" s="42">
        <f>IF(AND(Osvojeni!R13="",Osvojeni!S13=""),"",MAX(Osvojeni!R13,Osvojeni!S13))</f>
        <v>3.5</v>
      </c>
      <c r="G13" s="15">
        <f>IF(Osvojeni!T13="","",Osvojeni!T13)</f>
        <v>32</v>
      </c>
      <c r="H13" s="15" t="str">
        <f>IF(Osvojeni!U13="","",Osvojeni!U13)</f>
        <v>F</v>
      </c>
    </row>
    <row r="14" spans="1:8" ht="15" customHeight="1">
      <c r="A14" s="18">
        <f>'M1D'!A9</f>
        <v>14</v>
      </c>
      <c r="B14" s="40" t="str">
        <f>'M1D'!B9</f>
        <v>14/2019</v>
      </c>
      <c r="C14" s="96" t="str">
        <f>'M1D'!C9</f>
        <v>Amin Kalač</v>
      </c>
      <c r="D14" s="97"/>
      <c r="E14" s="41">
        <f>IF(AND(Osvojeni!O14="",Osvojeni!P14=""),"",SUM(Osvojeni!O14,Osvojeni!P14))</f>
        <v>22</v>
      </c>
      <c r="F14" s="42">
        <f>IF(AND(Osvojeni!R14="",Osvojeni!S14=""),"",MAX(Osvojeni!R14,Osvojeni!S14))</f>
        <v>7.5</v>
      </c>
      <c r="G14" s="15">
        <f>IF(Osvojeni!T14="","",Osvojeni!T14)</f>
        <v>48.5</v>
      </c>
      <c r="H14" s="15" t="str">
        <f>IF(Osvojeni!U14="","",Osvojeni!U14)</f>
        <v>F</v>
      </c>
    </row>
    <row r="15" spans="1:8" ht="15" customHeight="1">
      <c r="A15" s="18">
        <f>'M1D'!A10</f>
        <v>17</v>
      </c>
      <c r="B15" s="40" t="str">
        <f>'M1D'!B10</f>
        <v>17/2019</v>
      </c>
      <c r="C15" s="96" t="str">
        <f>'M1D'!C10</f>
        <v>Anđela Bečanović</v>
      </c>
      <c r="D15" s="97"/>
      <c r="E15" s="41">
        <f>IF(AND(Osvojeni!O15="",Osvojeni!P15=""),"",SUM(Osvojeni!O15,Osvojeni!P15))</f>
        <v>8.5</v>
      </c>
      <c r="F15" s="42">
        <f>IF(AND(Osvojeni!R15="",Osvojeni!S15=""),"",MAX(Osvojeni!R15,Osvojeni!S15))</f>
        <v>0</v>
      </c>
      <c r="G15" s="15">
        <f>IF(Osvojeni!T15="","",Osvojeni!T15)</f>
        <v>24.5</v>
      </c>
      <c r="H15" s="15" t="str">
        <f>IF(Osvojeni!U15="","",Osvojeni!U15)</f>
        <v>F</v>
      </c>
    </row>
    <row r="16" spans="1:8" ht="15" customHeight="1">
      <c r="A16" s="18">
        <f>'M1D'!A11</f>
        <v>22</v>
      </c>
      <c r="B16" s="40" t="str">
        <f>'M1D'!B11</f>
        <v>22/2019</v>
      </c>
      <c r="C16" s="96" t="str">
        <f>'M1D'!C11</f>
        <v>Ana Kaluđerović</v>
      </c>
      <c r="D16" s="97"/>
      <c r="E16" s="41">
        <f>IF(AND(Osvojeni!O16="",Osvojeni!P16=""),"",SUM(Osvojeni!O16,Osvojeni!P16))</f>
        <v>23</v>
      </c>
      <c r="F16" s="42">
        <f>IF(AND(Osvojeni!R16="",Osvojeni!S16=""),"",MAX(Osvojeni!R16,Osvojeni!S16))</f>
        <v>5</v>
      </c>
      <c r="G16" s="15">
        <f>IF(Osvojeni!T16="","",Osvojeni!T16)</f>
        <v>50</v>
      </c>
      <c r="H16" s="15" t="str">
        <f>IF(Osvojeni!U16="","",Osvojeni!U16)</f>
        <v>E</v>
      </c>
    </row>
    <row r="17" spans="1:8" ht="15" customHeight="1">
      <c r="A17" s="18">
        <f>'M1D'!A12</f>
        <v>23</v>
      </c>
      <c r="B17" s="40" t="str">
        <f>'M1D'!B12</f>
        <v>23/2019</v>
      </c>
      <c r="C17" s="96" t="str">
        <f>'M1D'!C12</f>
        <v>Nemanja Ruljić</v>
      </c>
      <c r="D17" s="97"/>
      <c r="E17" s="41">
        <f>IF(AND(Osvojeni!O17="",Osvojeni!P17=""),"",SUM(Osvojeni!O17,Osvojeni!P17))</f>
        <v>21</v>
      </c>
      <c r="F17" s="42">
        <f>IF(AND(Osvojeni!R17="",Osvojeni!S17=""),"",MAX(Osvojeni!R17,Osvojeni!S17))</f>
        <v>11</v>
      </c>
      <c r="G17" s="15">
        <f>IF(Osvojeni!T17="","",Osvojeni!T17)</f>
        <v>37</v>
      </c>
      <c r="H17" s="15" t="str">
        <f>IF(Osvojeni!U17="","",Osvojeni!U17)</f>
        <v>F</v>
      </c>
    </row>
    <row r="18" spans="1:8" ht="15" customHeight="1">
      <c r="A18" s="18">
        <f>'M1D'!A13</f>
        <v>24</v>
      </c>
      <c r="B18" s="40" t="str">
        <f>'M1D'!B13</f>
        <v>24/2019</v>
      </c>
      <c r="C18" s="96" t="str">
        <f>'M1D'!C13</f>
        <v>Eldin Honsić</v>
      </c>
      <c r="D18" s="97"/>
      <c r="E18" s="41">
        <f>IF(AND(Osvojeni!O18="",Osvojeni!P18=""),"",SUM(Osvojeni!O18,Osvojeni!P18))</f>
        <v>0</v>
      </c>
      <c r="F18" s="42">
        <f>IF(AND(Osvojeni!R18="",Osvojeni!S18=""),"",MAX(Osvojeni!R18,Osvojeni!S18))</f>
        <v>0</v>
      </c>
      <c r="G18" s="15">
        <f>IF(Osvojeni!T18="","",Osvojeni!T18)</f>
        <v>0</v>
      </c>
      <c r="H18" s="15" t="str">
        <f>IF(Osvojeni!U18="","",Osvojeni!U18)</f>
        <v>F</v>
      </c>
    </row>
    <row r="19" spans="1:8" ht="15" customHeight="1">
      <c r="A19" s="18">
        <f>'M1D'!A14</f>
        <v>28</v>
      </c>
      <c r="B19" s="40" t="str">
        <f>'M1D'!B14</f>
        <v>28/2019</v>
      </c>
      <c r="C19" s="96" t="str">
        <f>'M1D'!C14</f>
        <v>Adis Deljanin</v>
      </c>
      <c r="D19" s="97"/>
      <c r="E19" s="41">
        <f>IF(AND(Osvojeni!O19="",Osvojeni!P19=""),"",SUM(Osvojeni!O19,Osvojeni!P19))</f>
        <v>7.5</v>
      </c>
      <c r="F19" s="42">
        <f>IF(AND(Osvojeni!R19="",Osvojeni!S19=""),"",MAX(Osvojeni!R19,Osvojeni!S19))</f>
        <v>0</v>
      </c>
      <c r="G19" s="15">
        <f>IF(Osvojeni!T19="","",Osvojeni!T19)</f>
        <v>7.5</v>
      </c>
      <c r="H19" s="15" t="str">
        <f>IF(Osvojeni!U19="","",Osvojeni!U19)</f>
        <v>F</v>
      </c>
    </row>
    <row r="20" spans="1:8" ht="15" customHeight="1">
      <c r="A20" s="18">
        <f>'M1D'!A15</f>
        <v>31</v>
      </c>
      <c r="B20" s="40" t="str">
        <f>'M1D'!B15</f>
        <v>31/2019</v>
      </c>
      <c r="C20" s="96" t="str">
        <f>'M1D'!C15</f>
        <v>Đorđije Bojić</v>
      </c>
      <c r="D20" s="97"/>
      <c r="E20" s="41">
        <f>IF(AND(Osvojeni!O20="",Osvojeni!P20=""),"",SUM(Osvojeni!O20,Osvojeni!P20))</f>
        <v>29</v>
      </c>
      <c r="F20" s="42">
        <f>IF(AND(Osvojeni!R20="",Osvojeni!S20=""),"",MAX(Osvojeni!R20,Osvojeni!S20))</f>
        <v>5.5</v>
      </c>
      <c r="G20" s="15">
        <f>IF(Osvojeni!T20="","",Osvojeni!T20)</f>
        <v>54.5</v>
      </c>
      <c r="H20" s="15" t="str">
        <f>IF(Osvojeni!U20="","",Osvojeni!U20)</f>
        <v>E</v>
      </c>
    </row>
    <row r="21" spans="1:8" ht="15" customHeight="1">
      <c r="A21" s="18">
        <f>'M1D'!A16</f>
        <v>35</v>
      </c>
      <c r="B21" s="40" t="str">
        <f>'M1D'!B16</f>
        <v>35/2019</v>
      </c>
      <c r="C21" s="96" t="str">
        <f>'M1D'!C16</f>
        <v>Anka Jašović</v>
      </c>
      <c r="D21" s="97"/>
      <c r="E21" s="41">
        <f>IF(AND(Osvojeni!O21="",Osvojeni!P21=""),"",SUM(Osvojeni!O21,Osvojeni!P21))</f>
      </c>
      <c r="F21" s="42">
        <f>IF(AND(Osvojeni!R21="",Osvojeni!S21=""),"",MAX(Osvojeni!R21,Osvojeni!S21))</f>
      </c>
      <c r="G21" s="15">
        <f>IF(Osvojeni!T21="","",Osvojeni!T21)</f>
        <v>5</v>
      </c>
      <c r="H21" s="15" t="str">
        <f>IF(Osvojeni!U21="","",Osvojeni!U21)</f>
        <v>F</v>
      </c>
    </row>
    <row r="22" spans="1:8" ht="15" customHeight="1">
      <c r="A22" s="18">
        <f>'M1D'!A17</f>
        <v>42</v>
      </c>
      <c r="B22" s="40" t="str">
        <f>'M1D'!B17</f>
        <v>30/2017</v>
      </c>
      <c r="C22" s="96" t="str">
        <f>'M1D'!C17</f>
        <v>Arman Ćeman</v>
      </c>
      <c r="D22" s="97"/>
      <c r="E22" s="41">
        <f>IF(AND(Osvojeni!O22="",Osvojeni!P22=""),"",SUM(Osvojeni!O22,Osvojeni!P22))</f>
        <v>15.5</v>
      </c>
      <c r="F22" s="42">
        <f>IF(AND(Osvojeni!R22="",Osvojeni!S22=""),"",MAX(Osvojeni!R22,Osvojeni!S22))</f>
        <v>3.5</v>
      </c>
      <c r="G22" s="15">
        <f>IF(Osvojeni!T22="","",Osvojeni!T22)</f>
        <v>24</v>
      </c>
      <c r="H22" s="15" t="str">
        <f>IF(Osvojeni!U22="","",Osvojeni!U22)</f>
        <v>F</v>
      </c>
    </row>
  </sheetData>
  <sheetProtection selectLockedCells="1" selectUnlockedCells="1"/>
  <mergeCells count="29">
    <mergeCell ref="C12:D12"/>
    <mergeCell ref="A6:A7"/>
    <mergeCell ref="E6:G6"/>
    <mergeCell ref="B6:B7"/>
    <mergeCell ref="C6:D7"/>
    <mergeCell ref="C9:D9"/>
    <mergeCell ref="A1:E1"/>
    <mergeCell ref="D3:H3"/>
    <mergeCell ref="E4:H4"/>
    <mergeCell ref="F1:H1"/>
    <mergeCell ref="A2:H2"/>
    <mergeCell ref="A3:C3"/>
    <mergeCell ref="A4:D4"/>
    <mergeCell ref="C22:D22"/>
    <mergeCell ref="E5:H5"/>
    <mergeCell ref="C8:D8"/>
    <mergeCell ref="H6:H7"/>
    <mergeCell ref="B5:D5"/>
    <mergeCell ref="C10:D10"/>
    <mergeCell ref="C15:D15"/>
    <mergeCell ref="C13:D13"/>
    <mergeCell ref="C14:D14"/>
    <mergeCell ref="C11:D11"/>
    <mergeCell ref="C21:D21"/>
    <mergeCell ref="C16:D16"/>
    <mergeCell ref="C17:D17"/>
    <mergeCell ref="C18:D18"/>
    <mergeCell ref="C19:D19"/>
    <mergeCell ref="C20:D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ceca</cp:lastModifiedBy>
  <cp:lastPrinted>2019-01-14T22:39:31Z</cp:lastPrinted>
  <dcterms:created xsi:type="dcterms:W3CDTF">2005-10-19T21:32:06Z</dcterms:created>
  <dcterms:modified xsi:type="dcterms:W3CDTF">2020-09-22T10:30:23Z</dcterms:modified>
  <cp:category/>
  <cp:version/>
  <cp:contentType/>
  <cp:contentStatus/>
  <cp:revision>20</cp:revision>
</cp:coreProperties>
</file>