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Spisak studenata" sheetId="1" r:id="rId1"/>
    <sheet name="Formular zakljucne ocjene" sheetId="2" r:id="rId2"/>
    <sheet name="Statistika" sheetId="3" r:id="rId3"/>
  </sheets>
  <calcPr calcId="152511"/>
</workbook>
</file>

<file path=xl/calcChain.xml><?xml version="1.0" encoding="utf-8"?>
<calcChain xmlns="http://schemas.openxmlformats.org/spreadsheetml/2006/main">
  <c r="AD33" i="1" l="1"/>
  <c r="AC33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D97" i="1" l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C97" i="1" l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C58" i="1"/>
  <c r="AD58" i="1" s="1"/>
  <c r="AC57" i="1"/>
  <c r="AD57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C45" i="1"/>
  <c r="AD45" i="1" s="1"/>
  <c r="AC44" i="1"/>
  <c r="AD44" i="1" s="1"/>
  <c r="AC43" i="1"/>
  <c r="AD43" i="1" s="1"/>
  <c r="AC42" i="1"/>
  <c r="AD42" i="1" s="1"/>
  <c r="AC41" i="1"/>
  <c r="AD41" i="1" s="1"/>
  <c r="AC40" i="1"/>
  <c r="AD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C16" i="1"/>
  <c r="AD16" i="1" s="1"/>
  <c r="AC32" i="1"/>
  <c r="AD32" i="1" s="1"/>
  <c r="AC31" i="1"/>
  <c r="AD31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5" i="1"/>
  <c r="AD15" i="1" s="1"/>
  <c r="AC14" i="1"/>
  <c r="AD14" i="1" s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G58" i="2"/>
  <c r="G59" i="2"/>
  <c r="G60" i="2"/>
  <c r="G61" i="2"/>
  <c r="G62" i="2"/>
  <c r="G63" i="2"/>
  <c r="G64" i="2"/>
  <c r="I64" i="2" s="1"/>
  <c r="J64" i="2" s="1"/>
  <c r="G65" i="2"/>
  <c r="G66" i="2"/>
  <c r="G67" i="2"/>
  <c r="G68" i="2"/>
  <c r="G69" i="2"/>
  <c r="G70" i="2"/>
  <c r="G71" i="2"/>
  <c r="G72" i="2"/>
  <c r="I72" i="2" s="1"/>
  <c r="J72" i="2" s="1"/>
  <c r="G73" i="2"/>
  <c r="G74" i="2"/>
  <c r="G75" i="2"/>
  <c r="G76" i="2"/>
  <c r="G77" i="2"/>
  <c r="G78" i="2"/>
  <c r="G79" i="2"/>
  <c r="G80" i="2"/>
  <c r="I80" i="2" s="1"/>
  <c r="J80" i="2" s="1"/>
  <c r="G81" i="2"/>
  <c r="G82" i="2"/>
  <c r="G83" i="2"/>
  <c r="G84" i="2"/>
  <c r="G85" i="2"/>
  <c r="G86" i="2"/>
  <c r="G87" i="2"/>
  <c r="G88" i="2"/>
  <c r="I88" i="2" s="1"/>
  <c r="J88" i="2" s="1"/>
  <c r="G89" i="2"/>
  <c r="G90" i="2"/>
  <c r="G91" i="2"/>
  <c r="G92" i="2"/>
  <c r="G93" i="2"/>
  <c r="G94" i="2"/>
  <c r="G95" i="2"/>
  <c r="G96" i="2"/>
  <c r="I96" i="2" s="1"/>
  <c r="J96" i="2" s="1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3" i="2" l="1"/>
  <c r="J153" i="2" s="1"/>
  <c r="I145" i="2"/>
  <c r="J145" i="2" s="1"/>
  <c r="I137" i="2"/>
  <c r="J137" i="2" s="1"/>
  <c r="I129" i="2"/>
  <c r="J129" i="2" s="1"/>
  <c r="I121" i="2"/>
  <c r="J121" i="2" s="1"/>
  <c r="I113" i="2"/>
  <c r="J113" i="2" s="1"/>
  <c r="I105" i="2"/>
  <c r="J105" i="2" s="1"/>
  <c r="I97" i="2"/>
  <c r="J97" i="2" s="1"/>
  <c r="I89" i="2"/>
  <c r="J89" i="2" s="1"/>
  <c r="I81" i="2"/>
  <c r="J81" i="2" s="1"/>
  <c r="I73" i="2"/>
  <c r="J73" i="2" s="1"/>
  <c r="I65" i="2"/>
  <c r="J65" i="2" s="1"/>
  <c r="I57" i="2"/>
  <c r="J57" i="2" s="1"/>
  <c r="I25" i="2"/>
  <c r="J25" i="2" s="1"/>
  <c r="I17" i="2"/>
  <c r="J17" i="2" s="1"/>
  <c r="I152" i="2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<sst xmlns="http://schemas.openxmlformats.org/spreadsheetml/2006/main" count="300" uniqueCount="241">
  <si>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</si>
  <si>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</si>
  <si>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</si>
  <si>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</si>
  <si>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</si>
  <si>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</si>
  <si>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</si>
  <si>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</si>
  <si>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</si>
  <si>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</si>
  <si>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</si>
  <si>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</si>
  <si>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</si>
  <si>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</si>
  <si>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</si>
  <si>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</si>
  <si>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</si>
  <si>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</si>
  <si>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</si>
  <si>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</si>
  <si>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</si>
  <si>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Bojana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</si>
  <si>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</si>
  <si>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</si>
  <si>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</si>
  <si>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</si>
  <si>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</si>
  <si>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</si>
  <si>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</si>
  <si>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</si>
  <si>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</si>
  <si>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</si>
  <si>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</si>
  <si>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</si>
  <si>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</si>
  <si>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</si>
  <si>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</si>
  <si>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</si>
  <si>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</si>
  <si>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</si>
  <si>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</si>
  <si>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</si>
  <si>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</si>
  <si>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</si>
  <si>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</si>
  <si>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</si>
  <si>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</si>
  <si>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</si>
  <si>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</si>
  <si>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</si>
  <si>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</si>
  <si>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</si>
  <si>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</si>
  <si>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</si>
  <si>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</si>
  <si>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</si>
  <si>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</si>
  <si>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</si>
  <si>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</si>
  <si>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3/20</t>
  </si>
  <si>
    <t>15/20</t>
  </si>
  <si>
    <t>30/20</t>
  </si>
  <si>
    <t>21/20</t>
  </si>
  <si>
    <t>31/20</t>
  </si>
  <si>
    <t>9/20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</si>
  <si>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</si>
  <si>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</si>
  <si>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</si>
  <si>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</si>
  <si>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</si>
  <si>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</si>
  <si>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</si>
  <si>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</si>
  <si>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</si>
  <si>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</si>
  <si>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</si>
  <si>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</si>
  <si>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>33/20</t>
  </si>
  <si>
    <t>24/20</t>
  </si>
  <si>
    <t>25/20</t>
  </si>
  <si>
    <t>35/20</t>
  </si>
  <si>
    <t>22/20</t>
  </si>
  <si>
    <t>Nađa</t>
  </si>
  <si>
    <t>Mitrović</t>
  </si>
  <si>
    <t>32/20</t>
  </si>
  <si>
    <t>18/20</t>
  </si>
  <si>
    <t>7/20</t>
  </si>
  <si>
    <t>11/20</t>
  </si>
  <si>
    <t>16/20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</si>
  <si>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</si>
  <si>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</si>
  <si>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</si>
  <si>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</si>
  <si>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</si>
  <si>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</si>
  <si>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</si>
  <si>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</si>
  <si>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</si>
  <si>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</si>
  <si>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</si>
  <si>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</si>
  <si>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</si>
  <si>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</si>
  <si>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</si>
  <si>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</si>
  <si>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</si>
  <si>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</si>
  <si>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</si>
  <si>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</si>
  <si>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</si>
  <si>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</si>
  <si>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</si>
  <si>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</si>
  <si>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</si>
  <si>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</si>
  <si>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</si>
  <si>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</si>
  <si>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</si>
  <si>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</si>
  <si>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</si>
  <si>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</si>
  <si>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</si>
  <si>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</si>
  <si>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</si>
  <si>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</si>
  <si>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</si>
  <si>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</si>
  <si>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</si>
  <si>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</si>
  <si>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</si>
  <si>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</si>
  <si>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</si>
  <si>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</si>
  <si>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</si>
  <si>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</si>
  <si>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</si>
  <si>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</si>
  <si>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</si>
  <si>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</si>
  <si>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</si>
  <si>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</si>
  <si>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</si>
  <si>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</si>
  <si>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</si>
  <si>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</si>
  <si>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</si>
  <si>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</si>
  <si>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</si>
  <si>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</si>
  <si>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</si>
  <si>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</si>
  <si>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</si>
  <si>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</si>
  <si>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</si>
  <si>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</si>
  <si>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</si>
  <si>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</si>
  <si>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</si>
  <si>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</si>
  <si>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</si>
  <si>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</si>
  <si>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</si>
  <si>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</si>
  <si>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</si>
  <si>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</si>
  <si>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</si>
  <si>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</si>
  <si>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</si>
  <si>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</si>
  <si>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</si>
  <si>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</si>
  <si>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</si>
  <si>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</si>
  <si>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</si>
  <si>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</si>
  <si>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</si>
  <si>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</si>
  <si>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</si>
  <si>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</si>
  <si>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</si>
  <si>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</si>
  <si>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</si>
  <si>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</si>
  <si>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</si>
  <si>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</si>
  <si>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</si>
  <si>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</si>
  <si>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</si>
  <si>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</si>
  <si>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</si>
  <si>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</si>
  <si>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</si>
  <si>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</si>
  <si>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</si>
  <si>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</si>
  <si>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</si>
  <si>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</si>
  <si>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</si>
  <si>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</si>
  <si>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</si>
  <si>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</si>
  <si>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</si>
  <si>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</si>
  <si>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</si>
  <si>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</si>
  <si>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</si>
  <si>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</si>
  <si>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</si>
  <si>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</si>
  <si>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</si>
  <si>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</si>
  <si>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</si>
  <si>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</si>
  <si>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</si>
  <si>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</si>
  <si>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</si>
  <si>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</si>
  <si>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</si>
  <si>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</si>
  <si>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</si>
  <si>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</si>
  <si>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</si>
  <si>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</si>
  <si>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</si>
  <si>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</si>
  <si>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</si>
  <si>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</si>
  <si>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</si>
  <si>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</si>
  <si>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</si>
  <si>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</si>
  <si>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</si>
  <si>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</si>
  <si>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</si>
  <si>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</si>
  <si>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</si>
  <si>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Animalna</t>
  </si>
  <si>
    <t>popravni II</t>
  </si>
  <si>
    <t>popravni I</t>
  </si>
  <si>
    <t>skaliranje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</si>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</sst>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0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0" fontId="42" fillId="0" borderId="0" xfId="0" applyFont="1"/>
    <xf numFmtId="0" fontId="30" fillId="0" borderId="0" xfId="0" applyFont="1"/>
    <xf numFmtId="0" fontId="21" fillId="0" borderId="15" xfId="0" applyFont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E1" zoomScale="80" zoomScaleNormal="80" workbookViewId="0">
      <selection activeCell="AB59" sqref="AB59"/>
    </sheetView>
  </sheetViews>
  <sheetFormatPr defaultRowHeight="14.4"/>
  <cols>
    <col min="1" max="1" width="7.21875" style="42" customWidth="1"/>
    <col min="2" max="2" width="9.44140625" style="7" bestFit="1" customWidth="1"/>
    <col min="3" max="3" width="8.77734375" style="7"/>
    <col min="4" max="4" width="14" style="7" customWidth="1"/>
    <col min="5" max="5" width="19.21875" style="7" customWidth="1"/>
    <col min="6" max="19" width="8.77734375" style="7"/>
    <col min="20" max="20" width="15.21875" style="7" customWidth="1"/>
    <col min="21" max="21" width="11.5546875" style="7" customWidth="1"/>
    <col min="22" max="26" width="8.77734375" style="7"/>
    <col min="27" max="27" width="14.21875" style="7" bestFit="1" customWidth="1"/>
    <col min="28" max="28" width="8.77734375" style="7"/>
  </cols>
  <sheetData>
    <row r="5" spans="1:30" ht="17.55" customHeight="1">
      <c r="B5" s="68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  <c r="AA5" s="100"/>
      <c r="AB5" s="101"/>
    </row>
    <row r="6" spans="1:30" ht="27.6" customHeight="1">
      <c r="B6" s="71" t="s">
        <v>1</v>
      </c>
      <c r="C6" s="72"/>
      <c r="D6" s="73"/>
      <c r="E6" s="102" t="s">
        <v>70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59" t="s">
        <v>34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30" ht="14.55" customHeight="1">
      <c r="B7" s="74" t="s">
        <v>73</v>
      </c>
      <c r="C7" s="75"/>
      <c r="D7" s="75"/>
      <c r="E7" s="75"/>
      <c r="F7" s="75"/>
      <c r="G7" s="76"/>
      <c r="H7" s="74" t="s">
        <v>20</v>
      </c>
      <c r="I7" s="75"/>
      <c r="J7" s="75"/>
      <c r="K7" s="76"/>
      <c r="L7" s="105" t="s">
        <v>74</v>
      </c>
      <c r="M7" s="106"/>
      <c r="N7" s="106"/>
      <c r="O7" s="106"/>
      <c r="P7" s="106"/>
      <c r="Q7" s="106"/>
      <c r="R7" s="106"/>
      <c r="S7" s="106"/>
      <c r="T7" s="106"/>
      <c r="U7" s="107"/>
      <c r="V7" s="105" t="s">
        <v>35</v>
      </c>
      <c r="W7" s="106"/>
      <c r="X7" s="106"/>
      <c r="Y7" s="106"/>
      <c r="Z7" s="106"/>
      <c r="AA7" s="106"/>
      <c r="AB7" s="107"/>
    </row>
    <row r="8" spans="1:30">
      <c r="B8" s="77"/>
      <c r="C8" s="78"/>
      <c r="D8" s="78"/>
      <c r="E8" s="78"/>
      <c r="F8" s="78"/>
      <c r="G8" s="79"/>
      <c r="H8" s="77"/>
      <c r="I8" s="78"/>
      <c r="J8" s="78"/>
      <c r="K8" s="79"/>
      <c r="L8" s="108"/>
      <c r="M8" s="109"/>
      <c r="N8" s="109"/>
      <c r="O8" s="109"/>
      <c r="P8" s="109"/>
      <c r="Q8" s="109"/>
      <c r="R8" s="109"/>
      <c r="S8" s="109"/>
      <c r="T8" s="109"/>
      <c r="U8" s="110"/>
      <c r="V8" s="108"/>
      <c r="W8" s="109"/>
      <c r="X8" s="109"/>
      <c r="Y8" s="109"/>
      <c r="Z8" s="109"/>
      <c r="AA8" s="109"/>
      <c r="AB8" s="110"/>
    </row>
    <row r="9" spans="1:30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</row>
    <row r="10" spans="1:30" ht="44.55" customHeight="1">
      <c r="B10" s="62" t="s">
        <v>16</v>
      </c>
      <c r="C10" s="63"/>
      <c r="D10" s="111" t="s">
        <v>17</v>
      </c>
      <c r="E10" s="112"/>
      <c r="F10" s="85" t="s">
        <v>2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117" t="s">
        <v>18</v>
      </c>
      <c r="AB10" s="117" t="s">
        <v>19</v>
      </c>
    </row>
    <row r="11" spans="1:30" ht="14.55" customHeight="1">
      <c r="B11" s="64"/>
      <c r="C11" s="65"/>
      <c r="D11" s="113"/>
      <c r="E11" s="114"/>
      <c r="F11" s="83" t="s">
        <v>3</v>
      </c>
      <c r="G11" s="85" t="s">
        <v>4</v>
      </c>
      <c r="H11" s="86"/>
      <c r="I11" s="86"/>
      <c r="J11" s="86"/>
      <c r="K11" s="86"/>
      <c r="L11" s="86"/>
      <c r="M11" s="87"/>
      <c r="N11" s="85" t="s">
        <v>5</v>
      </c>
      <c r="O11" s="86"/>
      <c r="P11" s="87"/>
      <c r="Q11" s="3" t="s">
        <v>6</v>
      </c>
      <c r="R11" s="3"/>
      <c r="S11" s="85" t="s">
        <v>7</v>
      </c>
      <c r="T11" s="86"/>
      <c r="U11" s="86"/>
      <c r="V11" s="86"/>
      <c r="W11" s="86"/>
      <c r="X11" s="87"/>
      <c r="Y11" s="85" t="s">
        <v>8</v>
      </c>
      <c r="Z11" s="86"/>
      <c r="AA11" s="118"/>
      <c r="AB11" s="118"/>
    </row>
    <row r="12" spans="1:30" ht="14.55" customHeight="1">
      <c r="B12" s="66"/>
      <c r="C12" s="67"/>
      <c r="D12" s="115"/>
      <c r="E12" s="116"/>
      <c r="F12" s="84"/>
      <c r="G12" s="85" t="s">
        <v>9</v>
      </c>
      <c r="H12" s="87"/>
      <c r="I12" s="2" t="s">
        <v>10</v>
      </c>
      <c r="J12" s="2" t="s">
        <v>11</v>
      </c>
      <c r="K12" s="85" t="s">
        <v>12</v>
      </c>
      <c r="L12" s="87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238</v>
      </c>
      <c r="U12" s="85" t="s">
        <v>10</v>
      </c>
      <c r="V12" s="87"/>
      <c r="W12" s="85" t="s">
        <v>237</v>
      </c>
      <c r="X12" s="87"/>
      <c r="Y12" s="8" t="s">
        <v>14</v>
      </c>
      <c r="Z12" s="20" t="s">
        <v>15</v>
      </c>
      <c r="AA12" s="119"/>
      <c r="AB12" s="119"/>
      <c r="AC12" t="s">
        <v>239</v>
      </c>
    </row>
    <row r="13" spans="1:30" ht="15.6">
      <c r="A13" s="38"/>
      <c r="B13" s="51"/>
      <c r="D13" s="44" t="s">
        <v>236</v>
      </c>
      <c r="S13" s="48"/>
      <c r="T13" s="46"/>
      <c r="U13" s="90"/>
      <c r="V13" s="91"/>
      <c r="W13" s="96"/>
      <c r="X13" s="97"/>
      <c r="Y13" s="4"/>
      <c r="Z13" s="21"/>
      <c r="AA13" s="4"/>
      <c r="AB13" s="4"/>
    </row>
    <row r="14" spans="1:30" ht="17.399999999999999">
      <c r="A14" s="38"/>
      <c r="B14" s="43" t="s">
        <v>191</v>
      </c>
      <c r="C14" s="41"/>
      <c r="D14" s="24" t="s">
        <v>90</v>
      </c>
      <c r="E14" s="24" t="s">
        <v>91</v>
      </c>
      <c r="N14" s="90">
        <v>7</v>
      </c>
      <c r="O14" s="91"/>
      <c r="S14" s="4">
        <v>16</v>
      </c>
      <c r="T14" s="7">
        <v>39</v>
      </c>
      <c r="U14" s="53">
        <v>6</v>
      </c>
      <c r="V14" s="54"/>
      <c r="W14" s="96"/>
      <c r="X14" s="97"/>
      <c r="Y14" s="4"/>
      <c r="Z14" s="21"/>
      <c r="AA14" s="4">
        <f>N14+MAX(S14,T14/(90/62))+MAX(U14,W14/(90/62))</f>
        <v>39.866666666666667</v>
      </c>
      <c r="AB14" s="4"/>
      <c r="AC14">
        <f>AA14*90/62</f>
        <v>57.87096774193548</v>
      </c>
      <c r="AD14" t="str">
        <f>IF(AC14&lt;41,"F",IF(AC14&lt;52,"E",IF(AC14&lt;63,"D",IF(AC14&lt;74,"C", IF(AC14&lt;85,"B","A")))))</f>
        <v>D</v>
      </c>
    </row>
    <row r="15" spans="1:30" ht="17.399999999999999">
      <c r="A15" s="38"/>
      <c r="B15" s="43" t="s">
        <v>192</v>
      </c>
      <c r="C15" s="41"/>
      <c r="D15" s="24" t="s">
        <v>92</v>
      </c>
      <c r="E15" s="24" t="s">
        <v>91</v>
      </c>
      <c r="N15" s="90"/>
      <c r="O15" s="91"/>
      <c r="S15" s="4">
        <v>0</v>
      </c>
      <c r="U15" s="53"/>
      <c r="V15" s="54"/>
      <c r="W15" s="96"/>
      <c r="X15" s="97"/>
      <c r="Y15" s="4"/>
      <c r="Z15" s="21"/>
      <c r="AA15" s="4">
        <f t="shared" ref="AA15:AA74" si="0">N15+MAX(S15,T15/(90/62))+MAX(U15,W15/(90/62))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7.399999999999999">
      <c r="A16" s="38"/>
      <c r="B16" s="43" t="s">
        <v>59</v>
      </c>
      <c r="C16" s="41"/>
      <c r="D16" s="24" t="s">
        <v>22</v>
      </c>
      <c r="E16" s="24" t="s">
        <v>91</v>
      </c>
      <c r="F16" s="4"/>
      <c r="G16" s="39"/>
      <c r="H16" s="40"/>
      <c r="I16" s="1"/>
      <c r="J16" s="1"/>
      <c r="K16" s="39"/>
      <c r="L16" s="40"/>
      <c r="M16" s="1"/>
      <c r="N16" s="90"/>
      <c r="O16" s="91"/>
      <c r="P16" s="1"/>
      <c r="Q16" s="1"/>
      <c r="R16" s="1"/>
      <c r="S16" s="4">
        <v>0</v>
      </c>
      <c r="U16" s="53"/>
      <c r="V16" s="55"/>
      <c r="W16" s="96"/>
      <c r="X16" s="97"/>
      <c r="Y16" s="4"/>
      <c r="Z16" s="21"/>
      <c r="AA16" s="4">
        <f t="shared" si="0"/>
        <v>0</v>
      </c>
      <c r="AB16" s="4"/>
      <c r="AC16" s="7">
        <f>AA16*90/62</f>
        <v>0</v>
      </c>
      <c r="AD16" s="7" t="str">
        <f>IF(AC16&lt;41,"F",IF(AC16&lt;52,"E",IF(AC16&lt;63,"D",IF(AC16&lt;74,"C", IF(AC16&lt;85,"B","A")))))</f>
        <v>F</v>
      </c>
    </row>
    <row r="17" spans="1:30" ht="17.399999999999999">
      <c r="A17" s="38"/>
      <c r="B17" s="43" t="s">
        <v>193</v>
      </c>
      <c r="C17" s="41"/>
      <c r="D17" s="24" t="s">
        <v>93</v>
      </c>
      <c r="E17" s="24" t="s">
        <v>94</v>
      </c>
      <c r="N17" s="90"/>
      <c r="O17" s="91"/>
      <c r="S17" s="4">
        <v>2</v>
      </c>
      <c r="U17" s="53">
        <v>0</v>
      </c>
      <c r="V17" s="54"/>
      <c r="W17" s="96"/>
      <c r="X17" s="97"/>
      <c r="Y17" s="4"/>
      <c r="Z17" s="21"/>
      <c r="AA17" s="4">
        <f t="shared" si="0"/>
        <v>2</v>
      </c>
      <c r="AB17" s="4" t="s">
        <v>240</v>
      </c>
      <c r="AC17" s="7">
        <f t="shared" si="1"/>
        <v>2.903225806451613</v>
      </c>
      <c r="AD17" s="7" t="str">
        <f t="shared" si="2"/>
        <v>F</v>
      </c>
    </row>
    <row r="18" spans="1:30" ht="17.399999999999999">
      <c r="A18" s="38"/>
      <c r="B18" s="43" t="s">
        <v>194</v>
      </c>
      <c r="C18" s="41"/>
      <c r="D18" s="24" t="s">
        <v>76</v>
      </c>
      <c r="E18" s="24" t="s">
        <v>95</v>
      </c>
      <c r="F18" s="4"/>
      <c r="G18" s="49"/>
      <c r="H18" s="50"/>
      <c r="I18" s="1"/>
      <c r="J18" s="1"/>
      <c r="K18" s="49"/>
      <c r="L18" s="50"/>
      <c r="M18" s="1"/>
      <c r="N18" s="90">
        <v>5</v>
      </c>
      <c r="O18" s="91"/>
      <c r="P18" s="1"/>
      <c r="Q18" s="1"/>
      <c r="R18" s="1"/>
      <c r="S18" s="4">
        <v>26</v>
      </c>
      <c r="U18" s="53">
        <v>8</v>
      </c>
      <c r="V18" s="54"/>
      <c r="W18" s="96"/>
      <c r="X18" s="97"/>
      <c r="Y18" s="4"/>
      <c r="Z18" s="21"/>
      <c r="AA18" s="4">
        <f t="shared" si="0"/>
        <v>39</v>
      </c>
      <c r="AB18" s="4"/>
      <c r="AC18" s="7">
        <f t="shared" si="1"/>
        <v>56.612903225806448</v>
      </c>
      <c r="AD18" s="7" t="str">
        <f t="shared" si="2"/>
        <v>D</v>
      </c>
    </row>
    <row r="19" spans="1:30" ht="17.399999999999999">
      <c r="A19" s="38"/>
      <c r="B19" s="43" t="s">
        <v>195</v>
      </c>
      <c r="C19" s="41"/>
      <c r="D19" s="24" t="s">
        <v>21</v>
      </c>
      <c r="E19" s="24" t="s">
        <v>96</v>
      </c>
      <c r="F19" s="4"/>
      <c r="G19" s="49"/>
      <c r="H19" s="50"/>
      <c r="I19" s="1"/>
      <c r="J19" s="1"/>
      <c r="K19" s="49"/>
      <c r="L19" s="50"/>
      <c r="M19" s="1"/>
      <c r="N19" s="90">
        <v>5</v>
      </c>
      <c r="O19" s="91"/>
      <c r="P19" s="1"/>
      <c r="Q19" s="1"/>
      <c r="R19" s="1"/>
      <c r="S19" s="4">
        <v>32</v>
      </c>
      <c r="U19" s="53">
        <v>6</v>
      </c>
      <c r="V19" s="54"/>
      <c r="W19" s="96"/>
      <c r="X19" s="97"/>
      <c r="Y19" s="4"/>
      <c r="Z19" s="21"/>
      <c r="AA19" s="4">
        <f t="shared" si="0"/>
        <v>43</v>
      </c>
      <c r="AB19" s="4"/>
      <c r="AC19" s="7">
        <f t="shared" si="1"/>
        <v>62.41935483870968</v>
      </c>
      <c r="AD19" s="7" t="str">
        <f t="shared" si="2"/>
        <v>D</v>
      </c>
    </row>
    <row r="20" spans="1:30" ht="17.399999999999999">
      <c r="A20" s="38"/>
      <c r="B20" s="43" t="s">
        <v>86</v>
      </c>
      <c r="C20" s="41"/>
      <c r="D20" s="24" t="s">
        <v>97</v>
      </c>
      <c r="E20" s="24" t="s">
        <v>98</v>
      </c>
      <c r="N20" s="90"/>
      <c r="O20" s="91"/>
      <c r="S20" s="7">
        <v>0</v>
      </c>
      <c r="U20" s="53">
        <v>0</v>
      </c>
      <c r="V20" s="54"/>
      <c r="W20" s="96"/>
      <c r="X20" s="97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7.399999999999999">
      <c r="A21" s="38"/>
      <c r="B21" s="43" t="s">
        <v>196</v>
      </c>
      <c r="C21" s="41"/>
      <c r="D21" s="24" t="s">
        <v>66</v>
      </c>
      <c r="E21" s="24" t="s">
        <v>99</v>
      </c>
      <c r="N21" s="90">
        <v>7</v>
      </c>
      <c r="O21" s="91"/>
      <c r="S21" s="4">
        <v>30</v>
      </c>
      <c r="U21" s="53">
        <v>10</v>
      </c>
      <c r="V21" s="54"/>
      <c r="W21" s="96"/>
      <c r="X21" s="97"/>
      <c r="Y21" s="4"/>
      <c r="Z21" s="21"/>
      <c r="AA21" s="4">
        <f t="shared" si="0"/>
        <v>47</v>
      </c>
      <c r="AB21" s="4"/>
      <c r="AC21" s="7">
        <f t="shared" si="1"/>
        <v>68.225806451612897</v>
      </c>
      <c r="AD21" s="7" t="str">
        <f t="shared" si="2"/>
        <v>C</v>
      </c>
    </row>
    <row r="22" spans="1:30" ht="17.399999999999999">
      <c r="A22" s="38"/>
      <c r="B22" s="43" t="s">
        <v>64</v>
      </c>
      <c r="C22" s="41"/>
      <c r="D22" s="24" t="s">
        <v>100</v>
      </c>
      <c r="E22" s="24" t="s">
        <v>101</v>
      </c>
      <c r="F22" s="4"/>
      <c r="G22" s="49"/>
      <c r="H22" s="50"/>
      <c r="I22" s="1"/>
      <c r="J22" s="1"/>
      <c r="K22" s="49"/>
      <c r="L22" s="50"/>
      <c r="M22" s="1"/>
      <c r="N22" s="90"/>
      <c r="O22" s="91"/>
      <c r="P22" s="1"/>
      <c r="Q22" s="1"/>
      <c r="R22" s="1"/>
      <c r="S22" s="4">
        <v>0</v>
      </c>
      <c r="U22" s="53">
        <v>0</v>
      </c>
      <c r="V22" s="54"/>
      <c r="W22" s="96"/>
      <c r="X22" s="97"/>
      <c r="Y22" s="4"/>
      <c r="Z22" s="21"/>
      <c r="AA22" s="4">
        <f t="shared" si="0"/>
        <v>0</v>
      </c>
      <c r="AB22" s="4"/>
      <c r="AC22" s="7">
        <f t="shared" si="1"/>
        <v>0</v>
      </c>
      <c r="AD22" s="7" t="str">
        <f t="shared" si="2"/>
        <v>F</v>
      </c>
    </row>
    <row r="23" spans="1:30" ht="17.399999999999999">
      <c r="A23" s="38"/>
      <c r="B23" s="43" t="s">
        <v>197</v>
      </c>
      <c r="C23" s="41"/>
      <c r="D23" s="24" t="s">
        <v>102</v>
      </c>
      <c r="E23" s="24" t="s">
        <v>103</v>
      </c>
      <c r="F23" s="4"/>
      <c r="G23" s="49"/>
      <c r="H23" s="50"/>
      <c r="I23" s="1"/>
      <c r="J23" s="1"/>
      <c r="K23" s="49"/>
      <c r="L23" s="50"/>
      <c r="M23" s="1"/>
      <c r="N23" s="90"/>
      <c r="O23" s="91"/>
      <c r="P23" s="1"/>
      <c r="Q23" s="1"/>
      <c r="R23" s="1"/>
      <c r="S23" s="4">
        <v>0</v>
      </c>
      <c r="U23" s="53">
        <v>0</v>
      </c>
      <c r="V23" s="54"/>
      <c r="W23" s="96"/>
      <c r="X23" s="97"/>
      <c r="Y23" s="4"/>
      <c r="Z23" s="21"/>
      <c r="AA23" s="4">
        <f t="shared" si="0"/>
        <v>0</v>
      </c>
      <c r="AB23" s="4"/>
      <c r="AC23" s="7">
        <f t="shared" si="1"/>
        <v>0</v>
      </c>
      <c r="AD23" s="7" t="str">
        <f t="shared" si="2"/>
        <v>F</v>
      </c>
    </row>
    <row r="24" spans="1:30" ht="17.399999999999999">
      <c r="A24" s="38"/>
      <c r="B24" s="43" t="s">
        <v>87</v>
      </c>
      <c r="C24" s="41"/>
      <c r="D24" s="24" t="s">
        <v>104</v>
      </c>
      <c r="E24" s="24" t="s">
        <v>105</v>
      </c>
      <c r="F24" s="4"/>
      <c r="G24" s="49"/>
      <c r="H24" s="50"/>
      <c r="I24" s="1"/>
      <c r="J24" s="1"/>
      <c r="K24" s="49"/>
      <c r="L24" s="50"/>
      <c r="M24" s="1"/>
      <c r="N24" s="90">
        <v>5</v>
      </c>
      <c r="O24" s="91"/>
      <c r="P24" s="1"/>
      <c r="Q24" s="1"/>
      <c r="R24" s="1"/>
      <c r="S24" s="4">
        <v>4</v>
      </c>
      <c r="U24" s="53">
        <v>0</v>
      </c>
      <c r="V24" s="54"/>
      <c r="W24" s="96"/>
      <c r="X24" s="97"/>
      <c r="Y24" s="4"/>
      <c r="Z24" s="21"/>
      <c r="AA24" s="4">
        <f t="shared" si="0"/>
        <v>9</v>
      </c>
      <c r="AB24" s="4"/>
      <c r="AC24" s="7">
        <f t="shared" si="1"/>
        <v>13.064516129032258</v>
      </c>
      <c r="AD24" s="7" t="str">
        <f t="shared" si="2"/>
        <v>F</v>
      </c>
    </row>
    <row r="25" spans="1:30" ht="17.399999999999999">
      <c r="A25" s="38"/>
      <c r="B25" s="43" t="s">
        <v>75</v>
      </c>
      <c r="C25" s="41"/>
      <c r="D25" s="24" t="s">
        <v>106</v>
      </c>
      <c r="E25" s="24" t="s">
        <v>107</v>
      </c>
      <c r="F25" s="4"/>
      <c r="G25" s="49"/>
      <c r="H25" s="50"/>
      <c r="I25" s="1"/>
      <c r="J25" s="1"/>
      <c r="K25" s="49"/>
      <c r="L25" s="50"/>
      <c r="M25" s="1"/>
      <c r="N25" s="90">
        <v>5</v>
      </c>
      <c r="O25" s="91"/>
      <c r="P25" s="1"/>
      <c r="Q25" s="1"/>
      <c r="R25" s="1"/>
      <c r="S25" s="4">
        <v>0</v>
      </c>
      <c r="T25" s="7">
        <v>20</v>
      </c>
      <c r="U25" s="53">
        <v>14</v>
      </c>
      <c r="V25" s="54"/>
      <c r="W25" s="96">
        <v>20</v>
      </c>
      <c r="X25" s="97"/>
      <c r="Y25" s="4"/>
      <c r="Z25" s="21"/>
      <c r="AA25" s="4">
        <f t="shared" si="0"/>
        <v>32.777777777777779</v>
      </c>
      <c r="AB25" s="4"/>
      <c r="AC25" s="7">
        <f t="shared" si="1"/>
        <v>47.58064516129032</v>
      </c>
      <c r="AD25" s="7" t="str">
        <f t="shared" si="2"/>
        <v>E</v>
      </c>
    </row>
    <row r="26" spans="1:30" ht="17.399999999999999">
      <c r="A26" s="38"/>
      <c r="B26" s="43" t="s">
        <v>198</v>
      </c>
      <c r="C26" s="41"/>
      <c r="D26" s="24" t="s">
        <v>108</v>
      </c>
      <c r="E26" s="24" t="s">
        <v>109</v>
      </c>
      <c r="F26" s="4"/>
      <c r="G26" s="49"/>
      <c r="H26" s="50"/>
      <c r="I26" s="1"/>
      <c r="J26" s="1"/>
      <c r="K26" s="49"/>
      <c r="L26" s="50"/>
      <c r="M26" s="1"/>
      <c r="N26" s="90">
        <v>4</v>
      </c>
      <c r="O26" s="91"/>
      <c r="P26" s="1"/>
      <c r="Q26" s="1"/>
      <c r="R26" s="1"/>
      <c r="S26" s="4">
        <v>12</v>
      </c>
      <c r="U26" s="53">
        <v>0</v>
      </c>
      <c r="V26" s="54"/>
      <c r="W26" s="96"/>
      <c r="X26" s="97"/>
      <c r="Y26" s="4"/>
      <c r="Z26" s="21"/>
      <c r="AA26" s="4">
        <f t="shared" si="0"/>
        <v>16</v>
      </c>
      <c r="AB26" s="4"/>
      <c r="AC26" s="7">
        <f t="shared" si="1"/>
        <v>23.225806451612904</v>
      </c>
      <c r="AD26" s="7" t="str">
        <f t="shared" si="2"/>
        <v>F</v>
      </c>
    </row>
    <row r="27" spans="1:30" ht="17.399999999999999">
      <c r="A27" s="38"/>
      <c r="B27" s="43" t="s">
        <v>199</v>
      </c>
      <c r="C27" s="41"/>
      <c r="D27" s="24" t="s">
        <v>110</v>
      </c>
      <c r="E27" s="24" t="s">
        <v>111</v>
      </c>
      <c r="F27" s="4"/>
      <c r="G27" s="49"/>
      <c r="H27" s="50"/>
      <c r="I27" s="1"/>
      <c r="J27" s="1"/>
      <c r="K27" s="49"/>
      <c r="L27" s="50"/>
      <c r="M27" s="1"/>
      <c r="N27" s="90">
        <v>4</v>
      </c>
      <c r="O27" s="91"/>
      <c r="P27" s="1"/>
      <c r="Q27" s="1"/>
      <c r="R27" s="1"/>
      <c r="S27" s="4">
        <v>0</v>
      </c>
      <c r="U27" s="53">
        <v>0</v>
      </c>
      <c r="V27" s="54"/>
      <c r="W27" s="96"/>
      <c r="X27" s="97"/>
      <c r="Y27" s="4"/>
      <c r="Z27" s="21"/>
      <c r="AA27" s="4">
        <f t="shared" si="0"/>
        <v>4</v>
      </c>
      <c r="AB27" s="4"/>
      <c r="AC27" s="7">
        <f t="shared" si="1"/>
        <v>5.806451612903226</v>
      </c>
      <c r="AD27" s="7" t="str">
        <f t="shared" si="2"/>
        <v>F</v>
      </c>
    </row>
    <row r="28" spans="1:30" ht="17.399999999999999">
      <c r="A28" s="38"/>
      <c r="B28" s="43" t="s">
        <v>60</v>
      </c>
      <c r="C28" s="41"/>
      <c r="D28" s="24" t="s">
        <v>112</v>
      </c>
      <c r="E28" s="24" t="s">
        <v>113</v>
      </c>
      <c r="F28" s="4"/>
      <c r="G28" s="39"/>
      <c r="H28" s="40"/>
      <c r="I28" s="1"/>
      <c r="J28" s="1"/>
      <c r="K28" s="39"/>
      <c r="L28" s="40"/>
      <c r="M28" s="1"/>
      <c r="N28" s="90">
        <v>5</v>
      </c>
      <c r="O28" s="91"/>
      <c r="P28" s="1"/>
      <c r="Q28" s="1"/>
      <c r="R28" s="1"/>
      <c r="S28" s="4">
        <v>28</v>
      </c>
      <c r="U28" s="53">
        <v>6</v>
      </c>
      <c r="V28" s="54"/>
      <c r="W28" s="96"/>
      <c r="X28" s="97"/>
      <c r="Y28" s="4"/>
      <c r="Z28" s="21"/>
      <c r="AA28" s="4">
        <f t="shared" si="0"/>
        <v>39</v>
      </c>
      <c r="AB28" s="4"/>
      <c r="AC28" s="7">
        <f t="shared" si="1"/>
        <v>56.612903225806448</v>
      </c>
      <c r="AD28" s="7" t="str">
        <f t="shared" si="2"/>
        <v>D</v>
      </c>
    </row>
    <row r="29" spans="1:30" ht="17.399999999999999">
      <c r="A29" s="38"/>
      <c r="B29" s="43" t="s">
        <v>88</v>
      </c>
      <c r="C29" s="41"/>
      <c r="D29" s="24" t="s">
        <v>114</v>
      </c>
      <c r="E29" s="24" t="s">
        <v>115</v>
      </c>
      <c r="F29" s="4"/>
      <c r="G29" s="39"/>
      <c r="H29" s="40"/>
      <c r="I29" s="1"/>
      <c r="J29" s="1"/>
      <c r="K29" s="39"/>
      <c r="L29" s="40"/>
      <c r="M29" s="1"/>
      <c r="N29" s="90">
        <v>2</v>
      </c>
      <c r="O29" s="91"/>
      <c r="P29" s="1"/>
      <c r="Q29" s="1"/>
      <c r="R29" s="1"/>
      <c r="S29" s="4">
        <v>14</v>
      </c>
      <c r="U29" s="53">
        <v>3</v>
      </c>
      <c r="V29" s="54"/>
      <c r="W29" s="96">
        <v>5</v>
      </c>
      <c r="X29" s="97"/>
      <c r="Y29" s="4"/>
      <c r="Z29" s="21"/>
      <c r="AA29" s="4">
        <f t="shared" si="0"/>
        <v>19.444444444444443</v>
      </c>
      <c r="AB29" s="4"/>
      <c r="AC29" s="7">
        <f t="shared" si="1"/>
        <v>28.2258064516129</v>
      </c>
      <c r="AD29" s="7" t="str">
        <f t="shared" si="2"/>
        <v>F</v>
      </c>
    </row>
    <row r="30" spans="1:30" ht="17.399999999999999">
      <c r="A30" s="38"/>
      <c r="B30" s="43" t="s">
        <v>200</v>
      </c>
      <c r="C30" s="41"/>
      <c r="D30" s="24" t="s">
        <v>116</v>
      </c>
      <c r="E30" s="24" t="s">
        <v>117</v>
      </c>
      <c r="F30" s="4"/>
      <c r="G30" s="39"/>
      <c r="H30" s="40"/>
      <c r="I30" s="1"/>
      <c r="J30" s="1"/>
      <c r="K30" s="39"/>
      <c r="L30" s="40"/>
      <c r="M30" s="1"/>
      <c r="N30" s="90">
        <v>6</v>
      </c>
      <c r="O30" s="91"/>
      <c r="P30" s="1"/>
      <c r="Q30" s="1"/>
      <c r="R30" s="1"/>
      <c r="S30" s="4">
        <v>10</v>
      </c>
      <c r="U30" s="53">
        <v>6</v>
      </c>
      <c r="V30" s="54"/>
      <c r="W30" s="96"/>
      <c r="X30" s="97"/>
      <c r="Y30" s="4"/>
      <c r="Z30" s="21"/>
      <c r="AA30" s="4">
        <f t="shared" si="0"/>
        <v>22</v>
      </c>
      <c r="AB30" s="4"/>
      <c r="AC30" s="7">
        <f t="shared" si="1"/>
        <v>31.93548387096774</v>
      </c>
      <c r="AD30" s="7" t="str">
        <f t="shared" si="2"/>
        <v>F</v>
      </c>
    </row>
    <row r="31" spans="1:30" ht="17.399999999999999">
      <c r="A31" s="38"/>
      <c r="B31" s="43" t="s">
        <v>85</v>
      </c>
      <c r="C31" s="41"/>
      <c r="D31" s="24" t="s">
        <v>118</v>
      </c>
      <c r="E31" s="24" t="s">
        <v>119</v>
      </c>
      <c r="F31" s="4"/>
      <c r="G31" s="39"/>
      <c r="H31" s="40"/>
      <c r="I31" s="1"/>
      <c r="J31" s="1"/>
      <c r="K31" s="39"/>
      <c r="L31" s="40"/>
      <c r="M31" s="1"/>
      <c r="N31" s="90">
        <v>9</v>
      </c>
      <c r="O31" s="91"/>
      <c r="P31" s="1"/>
      <c r="Q31" s="1"/>
      <c r="R31" s="1"/>
      <c r="S31" s="4">
        <v>31</v>
      </c>
      <c r="U31" s="53">
        <v>10</v>
      </c>
      <c r="V31" s="54"/>
      <c r="W31" s="96"/>
      <c r="X31" s="97"/>
      <c r="Y31" s="4"/>
      <c r="Z31" s="21"/>
      <c r="AA31" s="4">
        <f t="shared" si="0"/>
        <v>50</v>
      </c>
      <c r="AB31" s="4"/>
      <c r="AC31" s="7">
        <f t="shared" si="1"/>
        <v>72.58064516129032</v>
      </c>
      <c r="AD31" s="7" t="str">
        <f t="shared" si="2"/>
        <v>C</v>
      </c>
    </row>
    <row r="32" spans="1:30" ht="17.399999999999999">
      <c r="A32" s="38"/>
      <c r="B32" s="43" t="s">
        <v>65</v>
      </c>
      <c r="C32" s="41"/>
      <c r="D32" s="24" t="s">
        <v>120</v>
      </c>
      <c r="E32" s="24"/>
      <c r="F32" s="4"/>
      <c r="G32" s="39"/>
      <c r="H32" s="40"/>
      <c r="I32" s="1"/>
      <c r="J32" s="1"/>
      <c r="K32" s="39"/>
      <c r="L32" s="40"/>
      <c r="M32" s="1"/>
      <c r="N32" s="90">
        <v>6</v>
      </c>
      <c r="O32" s="91"/>
      <c r="P32" s="1"/>
      <c r="Q32" s="1"/>
      <c r="R32" s="1"/>
      <c r="S32" s="4">
        <v>7</v>
      </c>
      <c r="U32" s="53">
        <v>0</v>
      </c>
      <c r="V32" s="54"/>
      <c r="W32" s="96"/>
      <c r="X32" s="97"/>
      <c r="Y32" s="4"/>
      <c r="Z32" s="21"/>
      <c r="AA32" s="4">
        <f t="shared" si="0"/>
        <v>13</v>
      </c>
      <c r="AB32" s="4"/>
      <c r="AC32" s="7">
        <f t="shared" si="1"/>
        <v>18.870967741935484</v>
      </c>
      <c r="AD32" s="7" t="str">
        <f t="shared" si="2"/>
        <v>F</v>
      </c>
    </row>
    <row r="33" spans="1:30" ht="17.399999999999999">
      <c r="A33" s="38"/>
      <c r="B33" s="43" t="s">
        <v>201</v>
      </c>
      <c r="C33" s="41"/>
      <c r="D33" s="24" t="s">
        <v>121</v>
      </c>
      <c r="E33" s="24" t="s">
        <v>122</v>
      </c>
      <c r="N33" s="90">
        <v>6.5</v>
      </c>
      <c r="O33" s="91"/>
      <c r="S33" s="4">
        <v>28</v>
      </c>
      <c r="U33" s="53">
        <v>3</v>
      </c>
      <c r="V33" s="54"/>
      <c r="W33" s="96">
        <v>18</v>
      </c>
      <c r="X33" s="97"/>
      <c r="Y33" s="4"/>
      <c r="Z33" s="21"/>
      <c r="AA33" s="4">
        <f t="shared" si="0"/>
        <v>46.9</v>
      </c>
      <c r="AC33" s="7">
        <f t="shared" si="1"/>
        <v>68.08064516129032</v>
      </c>
      <c r="AD33" s="7" t="str">
        <f t="shared" si="2"/>
        <v>C</v>
      </c>
    </row>
    <row r="34" spans="1:30" ht="17.399999999999999">
      <c r="A34" s="38"/>
      <c r="B34" s="43" t="s">
        <v>62</v>
      </c>
      <c r="C34" s="41"/>
      <c r="D34" s="24" t="s">
        <v>123</v>
      </c>
      <c r="E34" s="24" t="s">
        <v>124</v>
      </c>
      <c r="F34" s="4"/>
      <c r="G34" s="39"/>
      <c r="H34" s="40"/>
      <c r="I34" s="1"/>
      <c r="J34" s="1"/>
      <c r="K34" s="39"/>
      <c r="L34" s="40"/>
      <c r="M34" s="1"/>
      <c r="N34" s="90"/>
      <c r="O34" s="91"/>
      <c r="P34" s="1"/>
      <c r="Q34" s="1"/>
      <c r="R34" s="1"/>
      <c r="S34" s="4">
        <v>0</v>
      </c>
      <c r="U34" s="53">
        <v>0</v>
      </c>
      <c r="V34" s="54"/>
      <c r="W34" s="96"/>
      <c r="X34" s="97"/>
      <c r="Y34" s="4"/>
      <c r="Z34" s="21"/>
      <c r="AA34" s="4">
        <f t="shared" si="0"/>
        <v>0</v>
      </c>
      <c r="AB34" s="4"/>
      <c r="AC34" s="7">
        <f t="shared" si="1"/>
        <v>0</v>
      </c>
      <c r="AD34" s="7" t="str">
        <f t="shared" si="2"/>
        <v>F</v>
      </c>
    </row>
    <row r="35" spans="1:30" ht="17.399999999999999">
      <c r="A35" s="38"/>
      <c r="B35" s="43" t="s">
        <v>81</v>
      </c>
      <c r="C35" s="41"/>
      <c r="D35" s="24" t="s">
        <v>125</v>
      </c>
      <c r="E35" s="24" t="s">
        <v>126</v>
      </c>
      <c r="F35" s="4"/>
      <c r="G35" s="39"/>
      <c r="H35" s="40"/>
      <c r="I35" s="1"/>
      <c r="J35" s="1"/>
      <c r="K35" s="39"/>
      <c r="L35" s="40"/>
      <c r="M35" s="1"/>
      <c r="N35" s="90">
        <v>5</v>
      </c>
      <c r="O35" s="91"/>
      <c r="P35" s="1"/>
      <c r="Q35" s="1"/>
      <c r="R35" s="1"/>
      <c r="S35" s="4">
        <v>6</v>
      </c>
      <c r="U35" s="53">
        <v>0</v>
      </c>
      <c r="V35" s="54"/>
      <c r="W35" s="96"/>
      <c r="X35" s="97"/>
      <c r="Y35" s="4"/>
      <c r="Z35" s="21"/>
      <c r="AA35" s="4">
        <f t="shared" si="0"/>
        <v>11</v>
      </c>
      <c r="AB35" s="4"/>
      <c r="AC35" s="7">
        <f t="shared" si="1"/>
        <v>15.96774193548387</v>
      </c>
      <c r="AD35" s="7" t="str">
        <f t="shared" si="2"/>
        <v>F</v>
      </c>
    </row>
    <row r="36" spans="1:30" ht="17.399999999999999">
      <c r="A36" s="38"/>
      <c r="B36" s="43" t="s">
        <v>202</v>
      </c>
      <c r="C36" s="41"/>
      <c r="D36" s="24" t="s">
        <v>127</v>
      </c>
      <c r="E36" s="24" t="s">
        <v>128</v>
      </c>
      <c r="F36" s="4"/>
      <c r="G36" s="39"/>
      <c r="H36" s="40"/>
      <c r="I36" s="1"/>
      <c r="J36" s="1"/>
      <c r="K36" s="39"/>
      <c r="L36" s="40"/>
      <c r="M36" s="1"/>
      <c r="N36" s="90">
        <v>7</v>
      </c>
      <c r="O36" s="91"/>
      <c r="P36" s="1"/>
      <c r="Q36" s="1"/>
      <c r="R36" s="1"/>
      <c r="S36" s="4">
        <v>18</v>
      </c>
      <c r="U36" s="53">
        <v>13</v>
      </c>
      <c r="V36" s="54"/>
      <c r="W36" s="96"/>
      <c r="X36" s="97"/>
      <c r="Y36" s="4"/>
      <c r="Z36" s="21"/>
      <c r="AA36" s="4">
        <f t="shared" si="0"/>
        <v>38</v>
      </c>
      <c r="AB36" s="4"/>
      <c r="AC36" s="7">
        <f t="shared" si="1"/>
        <v>55.161290322580648</v>
      </c>
      <c r="AD36" s="7" t="str">
        <f t="shared" si="2"/>
        <v>D</v>
      </c>
    </row>
    <row r="37" spans="1:30" ht="17.399999999999999">
      <c r="A37" s="38"/>
      <c r="B37" s="43" t="s">
        <v>78</v>
      </c>
      <c r="C37" s="41"/>
      <c r="D37" s="24" t="s">
        <v>129</v>
      </c>
      <c r="E37" s="24" t="s">
        <v>130</v>
      </c>
      <c r="F37" s="4"/>
      <c r="G37" s="39"/>
      <c r="H37" s="40"/>
      <c r="I37" s="1"/>
      <c r="J37" s="1"/>
      <c r="K37" s="39"/>
      <c r="L37" s="40"/>
      <c r="M37" s="1"/>
      <c r="N37" s="90">
        <v>5</v>
      </c>
      <c r="O37" s="91"/>
      <c r="P37" s="1"/>
      <c r="Q37" s="1"/>
      <c r="R37" s="1"/>
      <c r="S37" s="4">
        <v>23</v>
      </c>
      <c r="U37" s="53">
        <v>15</v>
      </c>
      <c r="V37" s="54"/>
      <c r="W37" s="96"/>
      <c r="X37" s="97"/>
      <c r="Y37" s="4"/>
      <c r="Z37" s="21"/>
      <c r="AA37" s="4">
        <f t="shared" si="0"/>
        <v>43</v>
      </c>
      <c r="AB37" s="4"/>
      <c r="AC37" s="7">
        <f t="shared" si="1"/>
        <v>62.41935483870968</v>
      </c>
      <c r="AD37" s="7" t="str">
        <f t="shared" si="2"/>
        <v>D</v>
      </c>
    </row>
    <row r="38" spans="1:30" ht="17.399999999999999">
      <c r="A38" s="38"/>
      <c r="B38" s="43" t="s">
        <v>79</v>
      </c>
      <c r="C38" s="41"/>
      <c r="D38" s="24" t="s">
        <v>90</v>
      </c>
      <c r="E38" s="24" t="s">
        <v>131</v>
      </c>
      <c r="F38" s="4"/>
      <c r="G38" s="39"/>
      <c r="H38" s="40"/>
      <c r="I38" s="1"/>
      <c r="J38" s="1"/>
      <c r="K38" s="39"/>
      <c r="L38" s="40"/>
      <c r="M38" s="1"/>
      <c r="N38" s="90">
        <v>9</v>
      </c>
      <c r="O38" s="91"/>
      <c r="P38" s="1"/>
      <c r="Q38" s="1"/>
      <c r="R38" s="1"/>
      <c r="S38" s="4">
        <v>25</v>
      </c>
      <c r="U38" s="53">
        <v>6</v>
      </c>
      <c r="V38" s="54"/>
      <c r="W38" s="96"/>
      <c r="X38" s="97"/>
      <c r="Y38" s="4"/>
      <c r="Z38" s="21"/>
      <c r="AA38" s="4">
        <f t="shared" si="0"/>
        <v>40</v>
      </c>
      <c r="AB38" s="4"/>
      <c r="AC38" s="7">
        <f t="shared" si="1"/>
        <v>58.064516129032256</v>
      </c>
      <c r="AD38" s="7" t="str">
        <f t="shared" si="2"/>
        <v>D</v>
      </c>
    </row>
    <row r="39" spans="1:30" ht="17.399999999999999">
      <c r="B39" s="43" t="s">
        <v>203</v>
      </c>
      <c r="C39" s="41"/>
      <c r="D39" s="24" t="s">
        <v>132</v>
      </c>
      <c r="E39" s="24" t="s">
        <v>133</v>
      </c>
      <c r="N39" s="90"/>
      <c r="O39" s="91"/>
      <c r="S39" s="4">
        <v>0</v>
      </c>
      <c r="U39" s="53">
        <v>0</v>
      </c>
      <c r="AA39" s="4">
        <f t="shared" si="0"/>
        <v>0</v>
      </c>
      <c r="AB39" s="4"/>
      <c r="AC39" s="7">
        <f>AA33*90/62</f>
        <v>68.08064516129032</v>
      </c>
      <c r="AD39" s="7" t="str">
        <f t="shared" si="2"/>
        <v>C</v>
      </c>
    </row>
    <row r="40" spans="1:30" ht="17.399999999999999">
      <c r="B40" s="43" t="s">
        <v>67</v>
      </c>
      <c r="C40" s="41"/>
      <c r="D40" s="24" t="s">
        <v>134</v>
      </c>
      <c r="E40" s="24" t="s">
        <v>135</v>
      </c>
      <c r="N40" s="90">
        <v>3</v>
      </c>
      <c r="O40" s="91"/>
      <c r="S40" s="4">
        <v>10</v>
      </c>
      <c r="U40" s="53">
        <v>0</v>
      </c>
      <c r="V40" s="54"/>
      <c r="W40" s="96"/>
      <c r="X40" s="97"/>
      <c r="Y40" s="4"/>
      <c r="Z40" s="21"/>
      <c r="AA40" s="4">
        <f t="shared" si="0"/>
        <v>13</v>
      </c>
      <c r="AB40" s="4" t="s">
        <v>240</v>
      </c>
      <c r="AC40" s="7">
        <f t="shared" si="1"/>
        <v>18.870967741935484</v>
      </c>
      <c r="AD40" s="7" t="str">
        <f t="shared" si="2"/>
        <v>F</v>
      </c>
    </row>
    <row r="41" spans="1:30" ht="17.399999999999999">
      <c r="B41" s="43" t="s">
        <v>204</v>
      </c>
      <c r="C41" s="41"/>
      <c r="D41" s="24" t="s">
        <v>114</v>
      </c>
      <c r="E41" s="24" t="s">
        <v>136</v>
      </c>
      <c r="N41" s="90">
        <v>4</v>
      </c>
      <c r="O41" s="91"/>
      <c r="S41" s="4">
        <v>15</v>
      </c>
      <c r="U41" s="53">
        <v>0</v>
      </c>
      <c r="V41" s="54"/>
      <c r="W41" s="96"/>
      <c r="X41" s="97"/>
      <c r="Y41" s="4"/>
      <c r="Z41" s="21"/>
      <c r="AA41" s="4">
        <f t="shared" si="0"/>
        <v>19</v>
      </c>
      <c r="AB41" s="4" t="s">
        <v>240</v>
      </c>
      <c r="AC41" s="7">
        <f t="shared" si="1"/>
        <v>27.580645161290324</v>
      </c>
      <c r="AD41" s="7" t="str">
        <f t="shared" si="2"/>
        <v>F</v>
      </c>
    </row>
    <row r="42" spans="1:30" ht="17.399999999999999">
      <c r="B42" s="43" t="s">
        <v>205</v>
      </c>
      <c r="C42" s="41"/>
      <c r="D42" s="24" t="s">
        <v>137</v>
      </c>
      <c r="E42" s="24" t="s">
        <v>138</v>
      </c>
      <c r="N42" s="90">
        <v>10</v>
      </c>
      <c r="O42" s="91"/>
      <c r="S42" s="4">
        <v>0</v>
      </c>
      <c r="T42" s="7">
        <v>40</v>
      </c>
      <c r="U42" s="53">
        <v>27</v>
      </c>
      <c r="V42" s="54"/>
      <c r="W42" s="96"/>
      <c r="X42" s="97"/>
      <c r="Y42" s="4"/>
      <c r="Z42" s="21"/>
      <c r="AA42" s="4">
        <f t="shared" si="0"/>
        <v>64.555555555555557</v>
      </c>
      <c r="AB42" s="4"/>
      <c r="AC42" s="7">
        <f t="shared" si="1"/>
        <v>93.709677419354833</v>
      </c>
      <c r="AD42" s="7" t="str">
        <f t="shared" si="2"/>
        <v>A</v>
      </c>
    </row>
    <row r="43" spans="1:30" ht="17.399999999999999">
      <c r="B43" s="43" t="s">
        <v>61</v>
      </c>
      <c r="C43" s="41"/>
      <c r="D43" s="24" t="s">
        <v>108</v>
      </c>
      <c r="E43" s="24" t="s">
        <v>139</v>
      </c>
      <c r="N43" s="90"/>
      <c r="O43" s="91"/>
      <c r="S43" s="4">
        <v>8</v>
      </c>
      <c r="U43" s="53">
        <v>0</v>
      </c>
      <c r="V43" s="54"/>
      <c r="W43" s="96"/>
      <c r="X43" s="97"/>
      <c r="Y43" s="4"/>
      <c r="Z43" s="21"/>
      <c r="AA43" s="4">
        <f t="shared" si="0"/>
        <v>8</v>
      </c>
      <c r="AB43" s="4"/>
      <c r="AC43" s="7">
        <f t="shared" si="1"/>
        <v>11.612903225806452</v>
      </c>
      <c r="AD43" s="7" t="str">
        <f t="shared" si="2"/>
        <v>F</v>
      </c>
    </row>
    <row r="44" spans="1:30" ht="17.399999999999999">
      <c r="B44" s="43" t="s">
        <v>63</v>
      </c>
      <c r="C44" s="41"/>
      <c r="D44" s="24" t="s">
        <v>123</v>
      </c>
      <c r="E44" s="24" t="s">
        <v>109</v>
      </c>
      <c r="N44" s="90"/>
      <c r="O44" s="91"/>
      <c r="S44" s="4">
        <v>0</v>
      </c>
      <c r="U44" s="53">
        <v>0</v>
      </c>
      <c r="V44" s="54"/>
      <c r="W44" s="96"/>
      <c r="X44" s="97"/>
      <c r="Y44" s="4"/>
      <c r="Z44" s="21"/>
      <c r="AA44" s="4">
        <f t="shared" si="0"/>
        <v>0</v>
      </c>
      <c r="AB44" s="4"/>
      <c r="AC44" s="7">
        <f t="shared" si="1"/>
        <v>0</v>
      </c>
      <c r="AD44" s="7" t="str">
        <f t="shared" si="2"/>
        <v>F</v>
      </c>
    </row>
    <row r="45" spans="1:30" ht="17.399999999999999">
      <c r="B45" s="43" t="s">
        <v>84</v>
      </c>
      <c r="C45" s="41"/>
      <c r="D45" s="24" t="s">
        <v>140</v>
      </c>
      <c r="E45" s="24" t="s">
        <v>141</v>
      </c>
      <c r="N45" s="90">
        <v>9</v>
      </c>
      <c r="O45" s="91"/>
      <c r="S45" s="4">
        <v>17</v>
      </c>
      <c r="U45" s="53">
        <v>6</v>
      </c>
      <c r="V45" s="54"/>
      <c r="W45" s="96"/>
      <c r="X45" s="97"/>
      <c r="Y45" s="4"/>
      <c r="Z45" s="21"/>
      <c r="AA45" s="4">
        <f t="shared" si="0"/>
        <v>32</v>
      </c>
      <c r="AB45" s="4"/>
      <c r="AC45" s="7">
        <f t="shared" si="1"/>
        <v>46.451612903225808</v>
      </c>
      <c r="AD45" s="7" t="str">
        <f t="shared" si="2"/>
        <v>E</v>
      </c>
    </row>
    <row r="46" spans="1:30" ht="17.399999999999999">
      <c r="B46" s="43" t="s">
        <v>77</v>
      </c>
      <c r="C46" s="41"/>
      <c r="D46" s="24" t="s">
        <v>142</v>
      </c>
      <c r="E46" s="24" t="s">
        <v>143</v>
      </c>
      <c r="N46" s="90">
        <v>9</v>
      </c>
      <c r="O46" s="91"/>
      <c r="S46" s="4">
        <v>11</v>
      </c>
      <c r="T46" s="7">
        <v>38</v>
      </c>
      <c r="U46" s="53">
        <v>6</v>
      </c>
      <c r="V46" s="54"/>
      <c r="W46" s="96"/>
      <c r="X46" s="97"/>
      <c r="Y46" s="4"/>
      <c r="Z46" s="21"/>
      <c r="AA46" s="4">
        <f t="shared" si="0"/>
        <v>41.177777777777777</v>
      </c>
      <c r="AB46" s="4"/>
      <c r="AC46" s="7">
        <f t="shared" si="1"/>
        <v>59.774193548387096</v>
      </c>
      <c r="AD46" s="7" t="str">
        <f t="shared" si="2"/>
        <v>D</v>
      </c>
    </row>
    <row r="47" spans="1:30" ht="17.399999999999999">
      <c r="B47" s="43" t="s">
        <v>206</v>
      </c>
      <c r="C47" s="41"/>
      <c r="D47" s="24" t="s">
        <v>116</v>
      </c>
      <c r="E47" s="24" t="s">
        <v>144</v>
      </c>
      <c r="N47" s="90">
        <v>10</v>
      </c>
      <c r="O47" s="91"/>
      <c r="S47" s="4">
        <v>29</v>
      </c>
      <c r="U47" s="53">
        <v>6</v>
      </c>
      <c r="V47" s="54"/>
      <c r="W47" s="96"/>
      <c r="X47" s="97"/>
      <c r="Y47" s="4"/>
      <c r="Z47" s="21"/>
      <c r="AA47" s="4">
        <f t="shared" si="0"/>
        <v>45</v>
      </c>
      <c r="AB47" s="4"/>
      <c r="AC47" s="7">
        <f t="shared" si="1"/>
        <v>65.322580645161295</v>
      </c>
      <c r="AD47" s="7" t="str">
        <f t="shared" si="2"/>
        <v>C</v>
      </c>
    </row>
    <row r="48" spans="1:30" ht="17.399999999999999">
      <c r="B48" s="43" t="s">
        <v>80</v>
      </c>
      <c r="C48" s="41"/>
      <c r="D48" s="24" t="s">
        <v>66</v>
      </c>
      <c r="E48" s="24" t="s">
        <v>145</v>
      </c>
      <c r="N48" s="90"/>
      <c r="O48" s="91"/>
      <c r="S48" s="4">
        <v>0</v>
      </c>
      <c r="U48" s="53">
        <v>0</v>
      </c>
      <c r="V48" s="54"/>
      <c r="W48" s="96"/>
      <c r="X48" s="97"/>
      <c r="Y48" s="4"/>
      <c r="Z48" s="21"/>
      <c r="AA48" s="4">
        <f t="shared" si="0"/>
        <v>0</v>
      </c>
      <c r="AB48" s="4"/>
      <c r="AC48" s="7">
        <f t="shared" si="1"/>
        <v>0</v>
      </c>
      <c r="AD48" s="7" t="str">
        <f t="shared" si="2"/>
        <v>F</v>
      </c>
    </row>
    <row r="49" spans="1:30" ht="17.399999999999999">
      <c r="B49" s="43" t="s">
        <v>207</v>
      </c>
      <c r="C49" s="41"/>
      <c r="D49" s="24" t="s">
        <v>92</v>
      </c>
      <c r="E49" s="24" t="s">
        <v>146</v>
      </c>
      <c r="N49" s="90"/>
      <c r="O49" s="91"/>
      <c r="S49" s="4">
        <v>10</v>
      </c>
      <c r="U49" s="53">
        <v>5</v>
      </c>
      <c r="V49" s="54"/>
      <c r="W49" s="96"/>
      <c r="X49" s="97"/>
      <c r="Y49" s="4"/>
      <c r="Z49" s="21"/>
      <c r="AA49" s="4">
        <f t="shared" si="0"/>
        <v>15</v>
      </c>
      <c r="AB49" s="4"/>
      <c r="AC49" s="7">
        <f t="shared" si="1"/>
        <v>21.774193548387096</v>
      </c>
      <c r="AD49" s="7" t="str">
        <f t="shared" si="2"/>
        <v>F</v>
      </c>
    </row>
    <row r="50" spans="1:30" ht="17.399999999999999">
      <c r="B50" s="43" t="s">
        <v>208</v>
      </c>
      <c r="C50" s="41"/>
      <c r="D50" s="24" t="s">
        <v>147</v>
      </c>
      <c r="E50" s="24" t="s">
        <v>148</v>
      </c>
      <c r="N50" s="90">
        <v>3</v>
      </c>
      <c r="O50" s="91"/>
      <c r="S50" s="4">
        <v>14</v>
      </c>
      <c r="U50" s="53">
        <v>3</v>
      </c>
      <c r="V50" s="54"/>
      <c r="W50" s="96"/>
      <c r="X50" s="97"/>
      <c r="Y50" s="4"/>
      <c r="Z50" s="21"/>
      <c r="AA50" s="4">
        <f t="shared" si="0"/>
        <v>20</v>
      </c>
      <c r="AB50" s="4" t="s">
        <v>240</v>
      </c>
      <c r="AC50" s="7">
        <f t="shared" si="1"/>
        <v>29.032258064516128</v>
      </c>
      <c r="AD50" s="7" t="str">
        <f t="shared" si="2"/>
        <v>F</v>
      </c>
    </row>
    <row r="51" spans="1:30" ht="17.399999999999999">
      <c r="A51" s="42" t="s">
        <v>89</v>
      </c>
      <c r="B51" s="43" t="s">
        <v>209</v>
      </c>
      <c r="C51" s="41"/>
      <c r="D51" s="24" t="s">
        <v>149</v>
      </c>
      <c r="E51" s="24" t="s">
        <v>150</v>
      </c>
      <c r="N51" s="90">
        <v>4</v>
      </c>
      <c r="O51" s="91"/>
      <c r="S51" s="4">
        <v>15</v>
      </c>
      <c r="U51" s="53">
        <v>3</v>
      </c>
      <c r="V51" s="54"/>
      <c r="W51" s="96"/>
      <c r="X51" s="97"/>
      <c r="Y51" s="4"/>
      <c r="Z51" s="21"/>
      <c r="AA51" s="4">
        <f t="shared" si="0"/>
        <v>22</v>
      </c>
      <c r="AB51" s="4"/>
      <c r="AC51" s="7">
        <f t="shared" si="1"/>
        <v>31.93548387096774</v>
      </c>
      <c r="AD51" s="7" t="str">
        <f t="shared" si="2"/>
        <v>F</v>
      </c>
    </row>
    <row r="52" spans="1:30" ht="17.399999999999999">
      <c r="B52" s="43" t="s">
        <v>210</v>
      </c>
      <c r="C52" s="41"/>
      <c r="D52" s="24" t="s">
        <v>127</v>
      </c>
      <c r="E52" s="24" t="s">
        <v>151</v>
      </c>
      <c r="F52" s="1"/>
      <c r="G52" s="88"/>
      <c r="H52" s="89"/>
      <c r="I52" s="1"/>
      <c r="J52" s="1"/>
      <c r="K52" s="88"/>
      <c r="L52" s="89"/>
      <c r="M52" s="1"/>
      <c r="N52" s="90">
        <v>8</v>
      </c>
      <c r="O52" s="91"/>
      <c r="P52" s="1"/>
      <c r="Q52" s="1"/>
      <c r="R52" s="1"/>
      <c r="S52" s="4">
        <v>17</v>
      </c>
      <c r="T52" s="6"/>
      <c r="U52" s="53">
        <v>8</v>
      </c>
      <c r="V52" s="54"/>
      <c r="W52" s="96"/>
      <c r="X52" s="97"/>
      <c r="Y52" s="4"/>
      <c r="Z52" s="21"/>
      <c r="AA52" s="4">
        <f t="shared" si="0"/>
        <v>33</v>
      </c>
      <c r="AB52" s="4"/>
      <c r="AC52" s="7">
        <f t="shared" si="1"/>
        <v>47.903225806451616</v>
      </c>
      <c r="AD52" s="7" t="str">
        <f t="shared" si="2"/>
        <v>E</v>
      </c>
    </row>
    <row r="53" spans="1:30" ht="17.399999999999999">
      <c r="B53" s="43" t="s">
        <v>211</v>
      </c>
      <c r="C53" s="41"/>
      <c r="D53" s="24" t="s">
        <v>152</v>
      </c>
      <c r="E53" s="24" t="s">
        <v>153</v>
      </c>
      <c r="F53" s="1"/>
      <c r="G53" s="88"/>
      <c r="H53" s="89"/>
      <c r="I53" s="1"/>
      <c r="J53" s="1"/>
      <c r="K53" s="88"/>
      <c r="L53" s="89"/>
      <c r="M53" s="1"/>
      <c r="N53" s="90"/>
      <c r="O53" s="91"/>
      <c r="P53" s="1"/>
      <c r="Q53" s="1"/>
      <c r="R53" s="1"/>
      <c r="S53" s="4">
        <v>0</v>
      </c>
      <c r="T53" s="6"/>
      <c r="U53" s="53">
        <v>0</v>
      </c>
      <c r="V53" s="54"/>
      <c r="W53" s="96"/>
      <c r="X53" s="97"/>
      <c r="Y53" s="4"/>
      <c r="Z53" s="21"/>
      <c r="AA53" s="4">
        <f t="shared" si="0"/>
        <v>0</v>
      </c>
      <c r="AB53" s="4"/>
      <c r="AC53" s="7">
        <f t="shared" si="1"/>
        <v>0</v>
      </c>
      <c r="AD53" s="7" t="str">
        <f t="shared" si="2"/>
        <v>F</v>
      </c>
    </row>
    <row r="54" spans="1:30" ht="17.399999999999999">
      <c r="B54" s="43" t="s">
        <v>212</v>
      </c>
      <c r="C54" s="41"/>
      <c r="D54" s="24" t="s">
        <v>154</v>
      </c>
      <c r="E54" s="24" t="s">
        <v>155</v>
      </c>
      <c r="F54" s="1"/>
      <c r="G54" s="88"/>
      <c r="H54" s="89"/>
      <c r="I54" s="1"/>
      <c r="J54" s="1"/>
      <c r="K54" s="88"/>
      <c r="L54" s="89"/>
      <c r="M54" s="1"/>
      <c r="N54" s="90">
        <v>9</v>
      </c>
      <c r="O54" s="91"/>
      <c r="P54" s="1"/>
      <c r="Q54" s="1"/>
      <c r="R54" s="1"/>
      <c r="S54" s="4">
        <v>32</v>
      </c>
      <c r="T54" s="6"/>
      <c r="U54" s="53">
        <v>0</v>
      </c>
      <c r="V54" s="54"/>
      <c r="W54" s="96">
        <v>30</v>
      </c>
      <c r="X54" s="97"/>
      <c r="Y54" s="4"/>
      <c r="Z54" s="21"/>
      <c r="AA54" s="4">
        <f t="shared" si="0"/>
        <v>61.666666666666664</v>
      </c>
      <c r="AB54" s="4"/>
      <c r="AC54" s="7">
        <f t="shared" si="1"/>
        <v>89.516129032258064</v>
      </c>
      <c r="AD54" s="7" t="str">
        <f t="shared" si="2"/>
        <v>A</v>
      </c>
    </row>
    <row r="55" spans="1:30" ht="17.399999999999999">
      <c r="B55" s="43" t="s">
        <v>213</v>
      </c>
      <c r="C55" s="41"/>
      <c r="D55" s="24" t="s">
        <v>156</v>
      </c>
      <c r="E55" s="24" t="s">
        <v>157</v>
      </c>
      <c r="F55" s="1"/>
      <c r="G55" s="88"/>
      <c r="H55" s="89"/>
      <c r="I55" s="1"/>
      <c r="J55" s="1"/>
      <c r="K55" s="88"/>
      <c r="L55" s="89"/>
      <c r="M55" s="1"/>
      <c r="N55" s="90">
        <v>8</v>
      </c>
      <c r="O55" s="91"/>
      <c r="P55" s="1"/>
      <c r="Q55" s="1"/>
      <c r="R55" s="1"/>
      <c r="S55" s="4">
        <v>9</v>
      </c>
      <c r="T55" s="6"/>
      <c r="U55" s="53">
        <v>3</v>
      </c>
      <c r="V55" s="54"/>
      <c r="W55" s="96"/>
      <c r="X55" s="97"/>
      <c r="Y55" s="4"/>
      <c r="Z55" s="21"/>
      <c r="AA55" s="4">
        <f t="shared" si="0"/>
        <v>20</v>
      </c>
      <c r="AB55" s="4" t="s">
        <v>240</v>
      </c>
      <c r="AC55" s="7">
        <f t="shared" si="1"/>
        <v>29.032258064516128</v>
      </c>
      <c r="AD55" s="7" t="str">
        <f t="shared" si="2"/>
        <v>F</v>
      </c>
    </row>
    <row r="56" spans="1:30" ht="17.399999999999999">
      <c r="B56" s="43" t="s">
        <v>214</v>
      </c>
      <c r="C56" s="41"/>
      <c r="D56" s="24" t="s">
        <v>116</v>
      </c>
      <c r="E56" s="24" t="s">
        <v>158</v>
      </c>
      <c r="F56" s="1"/>
      <c r="G56" s="88"/>
      <c r="H56" s="89"/>
      <c r="I56" s="1"/>
      <c r="J56" s="1"/>
      <c r="K56" s="88"/>
      <c r="L56" s="89"/>
      <c r="M56" s="1"/>
      <c r="N56" s="90">
        <v>10</v>
      </c>
      <c r="O56" s="91"/>
      <c r="P56" s="1"/>
      <c r="Q56" s="1"/>
      <c r="R56" s="1"/>
      <c r="S56" s="4">
        <v>19</v>
      </c>
      <c r="T56" s="6"/>
      <c r="U56" s="53">
        <v>5</v>
      </c>
      <c r="V56" s="54"/>
      <c r="W56" s="96"/>
      <c r="X56" s="97"/>
      <c r="Y56" s="4"/>
      <c r="Z56" s="21"/>
      <c r="AA56" s="4">
        <f t="shared" si="0"/>
        <v>34</v>
      </c>
      <c r="AB56" s="4"/>
      <c r="AC56" s="7">
        <f t="shared" si="1"/>
        <v>49.354838709677416</v>
      </c>
      <c r="AD56" s="7" t="str">
        <f t="shared" si="2"/>
        <v>E</v>
      </c>
    </row>
    <row r="57" spans="1:30" ht="17.399999999999999">
      <c r="A57" s="42" t="s">
        <v>89</v>
      </c>
      <c r="B57" s="43" t="s">
        <v>215</v>
      </c>
      <c r="C57" s="41"/>
      <c r="D57" s="24" t="s">
        <v>159</v>
      </c>
      <c r="E57" s="24" t="s">
        <v>98</v>
      </c>
      <c r="F57" s="1"/>
      <c r="G57" s="88"/>
      <c r="H57" s="89"/>
      <c r="I57" s="1"/>
      <c r="J57" s="1"/>
      <c r="K57" s="88"/>
      <c r="L57" s="89"/>
      <c r="M57" s="1"/>
      <c r="N57" s="90">
        <v>6</v>
      </c>
      <c r="O57" s="91"/>
      <c r="P57" s="1"/>
      <c r="Q57" s="1"/>
      <c r="R57" s="1"/>
      <c r="S57" s="4">
        <v>3</v>
      </c>
      <c r="T57" s="6">
        <v>25</v>
      </c>
      <c r="U57" s="53">
        <v>5</v>
      </c>
      <c r="V57" s="54"/>
      <c r="W57" s="96"/>
      <c r="X57" s="97"/>
      <c r="Y57" s="4"/>
      <c r="Z57" s="21"/>
      <c r="AA57" s="4">
        <f t="shared" si="0"/>
        <v>28.222222222222221</v>
      </c>
      <c r="AB57" s="4"/>
      <c r="AC57" s="7">
        <f t="shared" si="1"/>
        <v>40.967741935483872</v>
      </c>
      <c r="AD57" s="7" t="str">
        <f t="shared" si="2"/>
        <v>F</v>
      </c>
    </row>
    <row r="58" spans="1:30" ht="17.399999999999999">
      <c r="B58" s="43" t="s">
        <v>216</v>
      </c>
      <c r="C58" s="41"/>
      <c r="D58" s="24" t="s">
        <v>142</v>
      </c>
      <c r="E58" s="24" t="s">
        <v>98</v>
      </c>
      <c r="F58" s="1"/>
      <c r="G58" s="88"/>
      <c r="H58" s="89"/>
      <c r="I58" s="1"/>
      <c r="J58" s="1"/>
      <c r="K58" s="88"/>
      <c r="L58" s="89"/>
      <c r="M58" s="1"/>
      <c r="N58" s="90">
        <v>8</v>
      </c>
      <c r="O58" s="91"/>
      <c r="P58" s="1"/>
      <c r="Q58" s="1"/>
      <c r="R58" s="1"/>
      <c r="S58" s="4">
        <v>13</v>
      </c>
      <c r="T58" s="6">
        <v>40</v>
      </c>
      <c r="U58" s="53">
        <v>14</v>
      </c>
      <c r="V58" s="54"/>
      <c r="W58" s="96"/>
      <c r="X58" s="97"/>
      <c r="Y58" s="4"/>
      <c r="Z58" s="21"/>
      <c r="AA58" s="4">
        <f t="shared" si="0"/>
        <v>49.555555555555557</v>
      </c>
      <c r="AB58" s="4"/>
      <c r="AC58" s="7">
        <f t="shared" si="1"/>
        <v>71.935483870967744</v>
      </c>
      <c r="AD58" s="7" t="str">
        <f t="shared" si="2"/>
        <v>C</v>
      </c>
    </row>
    <row r="59" spans="1:30" ht="17.399999999999999">
      <c r="B59" s="43" t="s">
        <v>217</v>
      </c>
      <c r="C59" s="41"/>
      <c r="D59" s="24" t="s">
        <v>160</v>
      </c>
      <c r="E59" s="24" t="s">
        <v>161</v>
      </c>
      <c r="F59" s="1"/>
      <c r="G59" s="88"/>
      <c r="H59" s="89"/>
      <c r="I59" s="1"/>
      <c r="J59" s="1"/>
      <c r="K59" s="88"/>
      <c r="L59" s="89"/>
      <c r="M59" s="1"/>
      <c r="N59" s="90">
        <v>7</v>
      </c>
      <c r="O59" s="91"/>
      <c r="P59" s="1"/>
      <c r="Q59" s="1"/>
      <c r="R59" s="1"/>
      <c r="S59" s="4">
        <v>13</v>
      </c>
      <c r="T59" s="6"/>
      <c r="U59" s="53">
        <v>0</v>
      </c>
      <c r="V59" s="54"/>
      <c r="W59" s="96"/>
      <c r="X59" s="97"/>
      <c r="Y59" s="4"/>
      <c r="Z59" s="21"/>
      <c r="AA59" s="4">
        <f t="shared" si="0"/>
        <v>20</v>
      </c>
      <c r="AB59" s="4" t="s">
        <v>240</v>
      </c>
      <c r="AC59" s="7">
        <f t="shared" si="1"/>
        <v>29.032258064516128</v>
      </c>
      <c r="AD59" s="7" t="str">
        <f t="shared" si="2"/>
        <v>F</v>
      </c>
    </row>
    <row r="60" spans="1:30" ht="17.399999999999999">
      <c r="B60" s="43" t="s">
        <v>218</v>
      </c>
      <c r="C60" s="41"/>
      <c r="D60" s="24" t="s">
        <v>162</v>
      </c>
      <c r="E60" s="24" t="s">
        <v>163</v>
      </c>
      <c r="F60" s="1"/>
      <c r="G60" s="88"/>
      <c r="H60" s="89"/>
      <c r="I60" s="1"/>
      <c r="J60" s="1"/>
      <c r="K60" s="88"/>
      <c r="L60" s="89"/>
      <c r="M60" s="1"/>
      <c r="N60" s="90"/>
      <c r="O60" s="91"/>
      <c r="P60" s="1"/>
      <c r="Q60" s="1"/>
      <c r="R60" s="1"/>
      <c r="S60" s="4">
        <v>0</v>
      </c>
      <c r="T60" s="6"/>
      <c r="U60" s="53">
        <v>0</v>
      </c>
      <c r="V60" s="54"/>
      <c r="W60" s="96"/>
      <c r="X60" s="97"/>
      <c r="Y60" s="4"/>
      <c r="Z60" s="21"/>
      <c r="AA60" s="4">
        <f t="shared" si="0"/>
        <v>0</v>
      </c>
      <c r="AB60" s="4"/>
      <c r="AC60" s="7">
        <f t="shared" si="1"/>
        <v>0</v>
      </c>
      <c r="AD60" s="7" t="str">
        <f t="shared" si="2"/>
        <v>F</v>
      </c>
    </row>
    <row r="61" spans="1:30" ht="17.399999999999999">
      <c r="B61" s="43" t="s">
        <v>219</v>
      </c>
      <c r="C61" s="41"/>
      <c r="D61" s="24" t="s">
        <v>142</v>
      </c>
      <c r="E61" s="24" t="s">
        <v>99</v>
      </c>
      <c r="F61" s="1"/>
      <c r="G61" s="88"/>
      <c r="H61" s="89"/>
      <c r="I61" s="1"/>
      <c r="J61" s="1"/>
      <c r="K61" s="88"/>
      <c r="L61" s="89"/>
      <c r="M61" s="1"/>
      <c r="N61" s="90">
        <v>7</v>
      </c>
      <c r="O61" s="91"/>
      <c r="P61" s="1"/>
      <c r="Q61" s="1"/>
      <c r="R61" s="1"/>
      <c r="S61" s="4">
        <v>19</v>
      </c>
      <c r="T61" s="6"/>
      <c r="U61" s="53">
        <v>3</v>
      </c>
      <c r="V61" s="54"/>
      <c r="W61" s="96"/>
      <c r="X61" s="97"/>
      <c r="Y61" s="4"/>
      <c r="Z61" s="21"/>
      <c r="AA61" s="4">
        <f t="shared" si="0"/>
        <v>29</v>
      </c>
      <c r="AB61" s="4"/>
      <c r="AC61" s="7">
        <f t="shared" si="1"/>
        <v>42.096774193548384</v>
      </c>
      <c r="AD61" s="7" t="str">
        <f t="shared" si="2"/>
        <v>E</v>
      </c>
    </row>
    <row r="62" spans="1:30" ht="17.399999999999999">
      <c r="B62" s="43" t="s">
        <v>220</v>
      </c>
      <c r="C62" s="41"/>
      <c r="D62" s="24" t="s">
        <v>102</v>
      </c>
      <c r="E62" s="24" t="s">
        <v>164</v>
      </c>
      <c r="F62" s="1"/>
      <c r="G62" s="88"/>
      <c r="H62" s="89"/>
      <c r="I62" s="1"/>
      <c r="J62" s="1"/>
      <c r="K62" s="88"/>
      <c r="L62" s="89"/>
      <c r="M62" s="1"/>
      <c r="N62" s="90">
        <v>2</v>
      </c>
      <c r="O62" s="91"/>
      <c r="P62" s="1"/>
      <c r="Q62" s="1"/>
      <c r="R62" s="1"/>
      <c r="S62" s="4">
        <v>9</v>
      </c>
      <c r="T62" s="6"/>
      <c r="U62" s="53">
        <v>6</v>
      </c>
      <c r="V62" s="54"/>
      <c r="W62" s="96"/>
      <c r="X62" s="97"/>
      <c r="Y62" s="4"/>
      <c r="Z62" s="21"/>
      <c r="AA62" s="4">
        <f t="shared" si="0"/>
        <v>17</v>
      </c>
      <c r="AB62" s="4"/>
      <c r="AC62" s="7">
        <f t="shared" si="1"/>
        <v>24.677419354838708</v>
      </c>
      <c r="AD62" s="7" t="str">
        <f t="shared" si="2"/>
        <v>F</v>
      </c>
    </row>
    <row r="63" spans="1:30" ht="17.399999999999999">
      <c r="B63" s="43" t="s">
        <v>221</v>
      </c>
      <c r="C63" s="41"/>
      <c r="D63" s="24" t="s">
        <v>82</v>
      </c>
      <c r="E63" s="24" t="s">
        <v>165</v>
      </c>
      <c r="F63" s="1"/>
      <c r="G63" s="88"/>
      <c r="H63" s="89"/>
      <c r="I63" s="1"/>
      <c r="J63" s="1"/>
      <c r="K63" s="88"/>
      <c r="L63" s="89"/>
      <c r="M63" s="1"/>
      <c r="N63" s="90"/>
      <c r="O63" s="91"/>
      <c r="P63" s="1"/>
      <c r="Q63" s="1"/>
      <c r="R63" s="1"/>
      <c r="S63" s="4">
        <v>16</v>
      </c>
      <c r="T63" s="6"/>
      <c r="U63" s="53">
        <v>0</v>
      </c>
      <c r="V63" s="54"/>
      <c r="W63" s="96"/>
      <c r="X63" s="97"/>
      <c r="Y63" s="4"/>
      <c r="Z63" s="21"/>
      <c r="AA63" s="4">
        <f t="shared" si="0"/>
        <v>16</v>
      </c>
      <c r="AB63" s="4"/>
      <c r="AC63" s="7">
        <f t="shared" si="1"/>
        <v>23.225806451612904</v>
      </c>
      <c r="AD63" s="7" t="str">
        <f t="shared" si="2"/>
        <v>F</v>
      </c>
    </row>
    <row r="64" spans="1:30" ht="17.399999999999999">
      <c r="B64" s="43" t="s">
        <v>222</v>
      </c>
      <c r="C64" s="41"/>
      <c r="D64" s="24" t="s">
        <v>166</v>
      </c>
      <c r="E64" s="24" t="s">
        <v>83</v>
      </c>
      <c r="F64" s="1"/>
      <c r="G64" s="88"/>
      <c r="H64" s="89"/>
      <c r="I64" s="1"/>
      <c r="J64" s="1"/>
      <c r="K64" s="88"/>
      <c r="L64" s="89"/>
      <c r="M64" s="1"/>
      <c r="N64" s="90">
        <v>8</v>
      </c>
      <c r="O64" s="91"/>
      <c r="P64" s="1"/>
      <c r="Q64" s="1"/>
      <c r="R64" s="1"/>
      <c r="S64" s="4">
        <v>31</v>
      </c>
      <c r="T64" s="6"/>
      <c r="U64" s="53">
        <v>15</v>
      </c>
      <c r="V64" s="54"/>
      <c r="W64" s="96"/>
      <c r="X64" s="97"/>
      <c r="Y64" s="4"/>
      <c r="Z64" s="21"/>
      <c r="AA64" s="4">
        <f t="shared" si="0"/>
        <v>54</v>
      </c>
      <c r="AB64" s="4"/>
      <c r="AC64" s="7">
        <f t="shared" si="1"/>
        <v>78.387096774193552</v>
      </c>
      <c r="AD64" s="7" t="str">
        <f t="shared" si="2"/>
        <v>B</v>
      </c>
    </row>
    <row r="65" spans="1:30" ht="17.399999999999999">
      <c r="B65" s="43" t="s">
        <v>223</v>
      </c>
      <c r="C65" s="41"/>
      <c r="D65" s="24" t="s">
        <v>167</v>
      </c>
      <c r="E65" s="24" t="s">
        <v>168</v>
      </c>
      <c r="F65" s="1"/>
      <c r="G65" s="88"/>
      <c r="H65" s="89"/>
      <c r="I65" s="1"/>
      <c r="J65" s="1"/>
      <c r="K65" s="88"/>
      <c r="L65" s="89"/>
      <c r="M65" s="1"/>
      <c r="N65" s="90">
        <v>7</v>
      </c>
      <c r="O65" s="91"/>
      <c r="P65" s="1"/>
      <c r="Q65" s="1"/>
      <c r="R65" s="1"/>
      <c r="S65" s="4">
        <v>0</v>
      </c>
      <c r="T65" s="6"/>
      <c r="U65" s="53">
        <v>0</v>
      </c>
      <c r="V65" s="54"/>
      <c r="W65" s="96"/>
      <c r="X65" s="97"/>
      <c r="Y65" s="4"/>
      <c r="Z65" s="21"/>
      <c r="AA65" s="4">
        <f t="shared" si="0"/>
        <v>7</v>
      </c>
      <c r="AB65" s="4" t="s">
        <v>240</v>
      </c>
      <c r="AC65" s="7">
        <f t="shared" si="1"/>
        <v>10.161290322580646</v>
      </c>
      <c r="AD65" s="7" t="s">
        <v>240</v>
      </c>
    </row>
    <row r="66" spans="1:30" ht="17.399999999999999">
      <c r="B66" s="43" t="s">
        <v>224</v>
      </c>
      <c r="C66" s="41"/>
      <c r="D66" s="24" t="s">
        <v>76</v>
      </c>
      <c r="E66" s="24" t="s">
        <v>169</v>
      </c>
      <c r="F66" s="1"/>
      <c r="G66" s="88"/>
      <c r="H66" s="89"/>
      <c r="I66" s="1"/>
      <c r="J66" s="1"/>
      <c r="K66" s="88"/>
      <c r="L66" s="89"/>
      <c r="M66" s="1"/>
      <c r="N66" s="90">
        <v>7</v>
      </c>
      <c r="O66" s="91"/>
      <c r="P66" s="1"/>
      <c r="Q66" s="1"/>
      <c r="R66" s="1"/>
      <c r="S66" s="4">
        <v>10</v>
      </c>
      <c r="T66" s="6"/>
      <c r="U66" s="53">
        <v>3</v>
      </c>
      <c r="V66" s="54"/>
      <c r="W66" s="96"/>
      <c r="X66" s="97"/>
      <c r="Y66" s="4"/>
      <c r="Z66" s="21"/>
      <c r="AA66" s="4">
        <f t="shared" si="0"/>
        <v>20</v>
      </c>
      <c r="AB66" s="4" t="s">
        <v>240</v>
      </c>
      <c r="AC66" s="7">
        <f t="shared" si="1"/>
        <v>29.032258064516128</v>
      </c>
      <c r="AD66" s="7" t="str">
        <f t="shared" si="2"/>
        <v>F</v>
      </c>
    </row>
    <row r="67" spans="1:30" ht="17.399999999999999">
      <c r="A67" s="42" t="s">
        <v>89</v>
      </c>
      <c r="B67" s="43" t="s">
        <v>225</v>
      </c>
      <c r="C67" s="41"/>
      <c r="D67" s="24" t="s">
        <v>100</v>
      </c>
      <c r="E67" s="24" t="s">
        <v>170</v>
      </c>
      <c r="F67" s="1"/>
      <c r="G67" s="88"/>
      <c r="H67" s="89"/>
      <c r="I67" s="1"/>
      <c r="J67" s="1"/>
      <c r="K67" s="88"/>
      <c r="L67" s="89"/>
      <c r="M67" s="1"/>
      <c r="N67" s="90">
        <v>7</v>
      </c>
      <c r="O67" s="91"/>
      <c r="P67" s="1"/>
      <c r="Q67" s="1"/>
      <c r="R67" s="1"/>
      <c r="S67" s="4">
        <v>0</v>
      </c>
      <c r="T67" s="6"/>
      <c r="U67" s="53">
        <v>0</v>
      </c>
      <c r="V67" s="54"/>
      <c r="W67" s="96"/>
      <c r="X67" s="97"/>
      <c r="Y67" s="4"/>
      <c r="Z67" s="21"/>
      <c r="AA67" s="4">
        <f t="shared" si="0"/>
        <v>7</v>
      </c>
      <c r="AB67" s="4"/>
      <c r="AC67" s="7">
        <f t="shared" si="1"/>
        <v>10.161290322580646</v>
      </c>
      <c r="AD67" s="7" t="str">
        <f t="shared" si="2"/>
        <v>F</v>
      </c>
    </row>
    <row r="68" spans="1:30" ht="17.399999999999999">
      <c r="B68" s="43" t="s">
        <v>226</v>
      </c>
      <c r="C68" s="41"/>
      <c r="D68" s="24" t="s">
        <v>171</v>
      </c>
      <c r="E68" s="24" t="s">
        <v>172</v>
      </c>
      <c r="F68" s="1"/>
      <c r="G68" s="88"/>
      <c r="H68" s="89"/>
      <c r="I68" s="1"/>
      <c r="J68" s="1"/>
      <c r="K68" s="88"/>
      <c r="L68" s="89"/>
      <c r="M68" s="1"/>
      <c r="N68" s="90">
        <v>5</v>
      </c>
      <c r="O68" s="91"/>
      <c r="P68" s="1"/>
      <c r="Q68" s="1"/>
      <c r="R68" s="1"/>
      <c r="S68" s="4">
        <v>0</v>
      </c>
      <c r="T68" s="6"/>
      <c r="U68" s="53">
        <v>8</v>
      </c>
      <c r="V68" s="54"/>
      <c r="W68" s="96"/>
      <c r="X68" s="97"/>
      <c r="Y68" s="4"/>
      <c r="Z68" s="21"/>
      <c r="AA68" s="4">
        <f t="shared" si="0"/>
        <v>13</v>
      </c>
      <c r="AB68" s="4"/>
      <c r="AC68" s="7">
        <f t="shared" si="1"/>
        <v>18.870967741935484</v>
      </c>
      <c r="AD68" s="7" t="str">
        <f t="shared" si="2"/>
        <v>F</v>
      </c>
    </row>
    <row r="69" spans="1:30" ht="17.399999999999999">
      <c r="B69" s="43" t="s">
        <v>227</v>
      </c>
      <c r="C69" s="41"/>
      <c r="D69" s="24" t="s">
        <v>173</v>
      </c>
      <c r="E69" s="24" t="s">
        <v>174</v>
      </c>
      <c r="F69" s="1"/>
      <c r="G69" s="88"/>
      <c r="H69" s="89"/>
      <c r="I69" s="1"/>
      <c r="J69" s="1"/>
      <c r="K69" s="88"/>
      <c r="L69" s="89"/>
      <c r="M69" s="1"/>
      <c r="N69" s="90"/>
      <c r="O69" s="91"/>
      <c r="P69" s="1"/>
      <c r="Q69" s="1"/>
      <c r="R69" s="1"/>
      <c r="S69" s="4">
        <v>0</v>
      </c>
      <c r="T69" s="6"/>
      <c r="U69" s="53">
        <v>0</v>
      </c>
      <c r="V69" s="54"/>
      <c r="W69" s="96"/>
      <c r="X69" s="97"/>
      <c r="Y69" s="4"/>
      <c r="Z69" s="21"/>
      <c r="AA69" s="4">
        <f t="shared" si="0"/>
        <v>0</v>
      </c>
      <c r="AB69" s="4"/>
      <c r="AC69" s="7">
        <f t="shared" si="1"/>
        <v>0</v>
      </c>
      <c r="AD69" s="7" t="str">
        <f t="shared" si="2"/>
        <v>F</v>
      </c>
    </row>
    <row r="70" spans="1:30" ht="17.399999999999999">
      <c r="B70" s="43" t="s">
        <v>228</v>
      </c>
      <c r="C70" s="41"/>
      <c r="D70" s="24" t="s">
        <v>175</v>
      </c>
      <c r="E70" s="24" t="s">
        <v>176</v>
      </c>
      <c r="F70" s="1"/>
      <c r="G70" s="88"/>
      <c r="H70" s="89"/>
      <c r="I70" s="1"/>
      <c r="J70" s="1"/>
      <c r="K70" s="88"/>
      <c r="L70" s="89"/>
      <c r="M70" s="1"/>
      <c r="N70" s="90"/>
      <c r="O70" s="91"/>
      <c r="P70" s="1"/>
      <c r="Q70" s="1"/>
      <c r="R70" s="1"/>
      <c r="S70" s="4">
        <v>0</v>
      </c>
      <c r="T70" s="6"/>
      <c r="U70" s="53">
        <v>0</v>
      </c>
      <c r="V70" s="54"/>
      <c r="W70" s="96"/>
      <c r="X70" s="97"/>
      <c r="Y70" s="4"/>
      <c r="Z70" s="21"/>
      <c r="AA70" s="4">
        <f t="shared" si="0"/>
        <v>0</v>
      </c>
      <c r="AB70" s="4"/>
      <c r="AC70" s="7">
        <f t="shared" si="1"/>
        <v>0</v>
      </c>
      <c r="AD70" s="7" t="str">
        <f t="shared" si="2"/>
        <v>F</v>
      </c>
    </row>
    <row r="71" spans="1:30" ht="17.399999999999999">
      <c r="B71" s="43" t="s">
        <v>229</v>
      </c>
      <c r="C71" s="41"/>
      <c r="D71" s="24" t="s">
        <v>177</v>
      </c>
      <c r="E71" s="24" t="s">
        <v>178</v>
      </c>
      <c r="F71" s="1"/>
      <c r="G71" s="88"/>
      <c r="H71" s="89"/>
      <c r="I71" s="1"/>
      <c r="J71" s="1"/>
      <c r="K71" s="88"/>
      <c r="L71" s="89"/>
      <c r="M71" s="1"/>
      <c r="N71" s="90">
        <v>8</v>
      </c>
      <c r="O71" s="91"/>
      <c r="P71" s="1"/>
      <c r="Q71" s="1"/>
      <c r="R71" s="1"/>
      <c r="S71" s="4">
        <v>27</v>
      </c>
      <c r="T71" s="6"/>
      <c r="U71" s="53">
        <v>0</v>
      </c>
      <c r="V71" s="54"/>
      <c r="W71" s="96"/>
      <c r="X71" s="97"/>
      <c r="Y71" s="4"/>
      <c r="Z71" s="21"/>
      <c r="AA71" s="4">
        <f t="shared" si="0"/>
        <v>35</v>
      </c>
      <c r="AB71" s="4"/>
      <c r="AC71" s="7">
        <f t="shared" si="1"/>
        <v>50.806451612903224</v>
      </c>
      <c r="AD71" s="7" t="str">
        <f t="shared" si="2"/>
        <v>E</v>
      </c>
    </row>
    <row r="72" spans="1:30" ht="17.399999999999999">
      <c r="B72" s="43" t="s">
        <v>230</v>
      </c>
      <c r="C72" s="41"/>
      <c r="D72" s="24" t="s">
        <v>179</v>
      </c>
      <c r="E72" s="24" t="s">
        <v>180</v>
      </c>
      <c r="F72" s="1"/>
      <c r="G72" s="88"/>
      <c r="H72" s="89"/>
      <c r="I72" s="1"/>
      <c r="J72" s="1"/>
      <c r="K72" s="88"/>
      <c r="L72" s="89"/>
      <c r="M72" s="1"/>
      <c r="N72" s="90">
        <v>7</v>
      </c>
      <c r="O72" s="91"/>
      <c r="P72" s="1"/>
      <c r="Q72" s="1"/>
      <c r="R72" s="1"/>
      <c r="S72" s="4">
        <v>9</v>
      </c>
      <c r="T72" s="6"/>
      <c r="U72" s="53">
        <v>4</v>
      </c>
      <c r="V72" s="54"/>
      <c r="W72" s="96"/>
      <c r="X72" s="97"/>
      <c r="Y72" s="4"/>
      <c r="Z72" s="21"/>
      <c r="AA72" s="4">
        <f t="shared" si="0"/>
        <v>20</v>
      </c>
      <c r="AB72" s="4" t="s">
        <v>240</v>
      </c>
      <c r="AC72" s="7">
        <f t="shared" si="1"/>
        <v>29.032258064516128</v>
      </c>
      <c r="AD72" s="7" t="s">
        <v>240</v>
      </c>
    </row>
    <row r="73" spans="1:30" ht="17.399999999999999">
      <c r="B73" s="43" t="s">
        <v>231</v>
      </c>
      <c r="C73" s="41"/>
      <c r="D73" s="24" t="s">
        <v>181</v>
      </c>
      <c r="E73" s="24" t="s">
        <v>182</v>
      </c>
      <c r="F73" s="1"/>
      <c r="G73" s="88"/>
      <c r="H73" s="89"/>
      <c r="I73" s="1"/>
      <c r="J73" s="1"/>
      <c r="K73" s="88"/>
      <c r="L73" s="89"/>
      <c r="M73" s="1"/>
      <c r="N73" s="90"/>
      <c r="O73" s="91"/>
      <c r="P73" s="1"/>
      <c r="Q73" s="1"/>
      <c r="R73" s="1"/>
      <c r="S73" s="4">
        <v>0</v>
      </c>
      <c r="T73" s="6"/>
      <c r="U73" s="53">
        <v>0</v>
      </c>
      <c r="V73" s="54"/>
      <c r="W73" s="96"/>
      <c r="X73" s="97"/>
      <c r="Y73" s="4"/>
      <c r="Z73" s="21"/>
      <c r="AA73" s="4">
        <f t="shared" si="0"/>
        <v>0</v>
      </c>
      <c r="AB73" s="4"/>
      <c r="AC73" s="7">
        <f t="shared" si="1"/>
        <v>0</v>
      </c>
      <c r="AD73" s="7" t="str">
        <f t="shared" si="2"/>
        <v>F</v>
      </c>
    </row>
    <row r="74" spans="1:30" ht="17.399999999999999">
      <c r="B74" s="43" t="s">
        <v>232</v>
      </c>
      <c r="C74" s="41"/>
      <c r="D74" s="24" t="s">
        <v>183</v>
      </c>
      <c r="E74" s="24" t="s">
        <v>184</v>
      </c>
      <c r="F74" s="1"/>
      <c r="G74" s="88"/>
      <c r="H74" s="89"/>
      <c r="I74" s="1"/>
      <c r="J74" s="1"/>
      <c r="K74" s="88"/>
      <c r="L74" s="89"/>
      <c r="M74" s="1"/>
      <c r="N74" s="90">
        <v>9</v>
      </c>
      <c r="O74" s="91"/>
      <c r="P74" s="1"/>
      <c r="Q74" s="1"/>
      <c r="R74" s="1"/>
      <c r="S74" s="4">
        <v>25</v>
      </c>
      <c r="T74" s="6"/>
      <c r="U74" s="53">
        <v>4</v>
      </c>
      <c r="V74" s="54"/>
      <c r="W74" s="96"/>
      <c r="X74" s="97"/>
      <c r="Y74" s="4"/>
      <c r="Z74" s="21"/>
      <c r="AA74" s="4">
        <f t="shared" si="0"/>
        <v>38</v>
      </c>
      <c r="AB74" s="4"/>
      <c r="AC74" s="7">
        <f t="shared" si="1"/>
        <v>55.161290322580648</v>
      </c>
      <c r="AD74" s="7" t="str">
        <f t="shared" si="2"/>
        <v>D</v>
      </c>
    </row>
    <row r="75" spans="1:30" ht="17.399999999999999">
      <c r="B75" s="43" t="s">
        <v>233</v>
      </c>
      <c r="C75" s="41"/>
      <c r="D75" s="24" t="s">
        <v>185</v>
      </c>
      <c r="E75" s="24" t="s">
        <v>186</v>
      </c>
      <c r="F75" s="1"/>
      <c r="G75" s="88"/>
      <c r="H75" s="89"/>
      <c r="I75" s="1"/>
      <c r="J75" s="1"/>
      <c r="K75" s="88"/>
      <c r="L75" s="89"/>
      <c r="M75" s="1"/>
      <c r="N75" s="1"/>
      <c r="O75" s="1"/>
      <c r="P75" s="1"/>
      <c r="Q75" s="1"/>
      <c r="R75" s="1"/>
      <c r="S75" s="4"/>
      <c r="T75" s="6"/>
      <c r="U75" s="90"/>
      <c r="V75" s="91"/>
      <c r="W75" s="96"/>
      <c r="X75" s="97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.399999999999999">
      <c r="B76" s="43" t="s">
        <v>234</v>
      </c>
      <c r="C76" s="41"/>
      <c r="D76" s="24" t="s">
        <v>187</v>
      </c>
      <c r="E76" s="24" t="s">
        <v>188</v>
      </c>
      <c r="F76" s="1"/>
      <c r="G76" s="88"/>
      <c r="H76" s="89"/>
      <c r="I76" s="1"/>
      <c r="J76" s="1"/>
      <c r="K76" s="88"/>
      <c r="L76" s="89"/>
      <c r="M76" s="1"/>
      <c r="N76" s="1"/>
      <c r="O76" s="1"/>
      <c r="P76" s="1"/>
      <c r="Q76" s="1"/>
      <c r="R76" s="1"/>
      <c r="S76" s="4"/>
      <c r="T76" s="6"/>
      <c r="U76" s="90"/>
      <c r="V76" s="91"/>
      <c r="W76" s="96"/>
      <c r="X76" s="97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.399999999999999">
      <c r="B77" s="43" t="s">
        <v>235</v>
      </c>
      <c r="C77" s="41"/>
      <c r="D77" s="24" t="s">
        <v>189</v>
      </c>
      <c r="E77" s="24" t="s">
        <v>190</v>
      </c>
      <c r="F77" s="1"/>
      <c r="G77" s="88"/>
      <c r="H77" s="89"/>
      <c r="I77" s="1"/>
      <c r="J77" s="1"/>
      <c r="K77" s="88"/>
      <c r="L77" s="89"/>
      <c r="M77" s="1"/>
      <c r="N77" s="1"/>
      <c r="O77" s="1"/>
      <c r="P77" s="1"/>
      <c r="Q77" s="1"/>
      <c r="R77" s="1"/>
      <c r="S77" s="4"/>
      <c r="T77" s="6"/>
      <c r="U77" s="90"/>
      <c r="V77" s="91"/>
      <c r="W77" s="96"/>
      <c r="X77" s="97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.399999999999999">
      <c r="B78" s="43"/>
      <c r="C78" s="41"/>
      <c r="D78" s="24"/>
      <c r="E78" s="24"/>
      <c r="F78" s="1"/>
      <c r="G78" s="88"/>
      <c r="H78" s="89"/>
      <c r="I78" s="1"/>
      <c r="J78" s="1"/>
      <c r="K78" s="88"/>
      <c r="L78" s="89"/>
      <c r="M78" s="1"/>
      <c r="N78" s="1"/>
      <c r="O78" s="1"/>
      <c r="P78" s="1"/>
      <c r="Q78" s="1"/>
      <c r="R78" s="1"/>
      <c r="S78" s="4"/>
      <c r="T78" s="6"/>
      <c r="U78" s="90"/>
      <c r="V78" s="91"/>
      <c r="W78" s="96"/>
      <c r="X78" s="97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.399999999999999">
      <c r="B79" s="43"/>
      <c r="C79" s="41"/>
      <c r="D79" s="24"/>
      <c r="E79" s="24"/>
      <c r="F79" s="1"/>
      <c r="G79" s="88"/>
      <c r="H79" s="89"/>
      <c r="I79" s="1"/>
      <c r="J79" s="1"/>
      <c r="K79" s="88"/>
      <c r="L79" s="89"/>
      <c r="M79" s="1"/>
      <c r="N79" s="1"/>
      <c r="O79" s="1"/>
      <c r="P79" s="1"/>
      <c r="Q79" s="1"/>
      <c r="R79" s="1"/>
      <c r="S79" s="4"/>
      <c r="T79" s="6"/>
      <c r="U79" s="90"/>
      <c r="V79" s="91"/>
      <c r="W79" s="96"/>
      <c r="X79" s="97"/>
      <c r="Y79" s="4"/>
      <c r="Z79" s="21"/>
      <c r="AA79" s="4"/>
      <c r="AB79" s="4"/>
      <c r="AC79" s="7">
        <f t="shared" ref="AC79:AC97" si="3">AA79*90/62</f>
        <v>0</v>
      </c>
      <c r="AD79" s="7" t="str">
        <f t="shared" ref="AD79:AD97" si="4">IF(AC79&lt;41,"F",IF(AC79&lt;52,"E",IF(AC79&lt;63,"D",IF(AC79&lt;74,"C", IF(AC79&lt;85,"B","A")))))</f>
        <v>F</v>
      </c>
    </row>
    <row r="80" spans="1:30" ht="17.399999999999999">
      <c r="B80" s="43"/>
      <c r="C80" s="41"/>
      <c r="D80" s="24"/>
      <c r="E80" s="24"/>
      <c r="F80" s="1"/>
      <c r="G80" s="88"/>
      <c r="H80" s="89"/>
      <c r="I80" s="1"/>
      <c r="J80" s="1"/>
      <c r="K80" s="88"/>
      <c r="L80" s="89"/>
      <c r="M80" s="1"/>
      <c r="N80" s="1"/>
      <c r="O80" s="1"/>
      <c r="P80" s="1"/>
      <c r="Q80" s="1"/>
      <c r="R80" s="1"/>
      <c r="S80" s="4"/>
      <c r="T80" s="6"/>
      <c r="U80" s="90"/>
      <c r="V80" s="91"/>
      <c r="W80" s="96"/>
      <c r="X80" s="97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.399999999999999">
      <c r="B81" s="43"/>
      <c r="C81" s="41"/>
      <c r="D81" s="24"/>
      <c r="E81" s="24"/>
      <c r="F81" s="1"/>
      <c r="G81" s="88"/>
      <c r="H81" s="89"/>
      <c r="I81" s="1"/>
      <c r="J81" s="1"/>
      <c r="K81" s="88"/>
      <c r="L81" s="89"/>
      <c r="M81" s="1"/>
      <c r="N81" s="1"/>
      <c r="O81" s="1"/>
      <c r="P81" s="1"/>
      <c r="Q81" s="1"/>
      <c r="R81" s="1"/>
      <c r="S81" s="4"/>
      <c r="T81" s="6"/>
      <c r="U81" s="90"/>
      <c r="V81" s="91"/>
      <c r="W81" s="96"/>
      <c r="X81" s="97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.399999999999999">
      <c r="B82" s="43"/>
      <c r="C82" s="41"/>
      <c r="D82" s="24"/>
      <c r="E82" s="24"/>
      <c r="F82" s="1"/>
      <c r="G82" s="88"/>
      <c r="H82" s="89"/>
      <c r="I82" s="1"/>
      <c r="J82" s="1"/>
      <c r="K82" s="88"/>
      <c r="L82" s="89"/>
      <c r="M82" s="1"/>
      <c r="N82" s="1"/>
      <c r="O82" s="1"/>
      <c r="P82" s="1"/>
      <c r="Q82" s="1"/>
      <c r="R82" s="1"/>
      <c r="S82" s="4"/>
      <c r="T82" s="6"/>
      <c r="U82" s="90"/>
      <c r="V82" s="91"/>
      <c r="W82" s="96"/>
      <c r="X82" s="97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.399999999999999">
      <c r="B83" s="43"/>
      <c r="C83" s="41"/>
      <c r="D83" s="24"/>
      <c r="E83" s="24"/>
      <c r="F83" s="1"/>
      <c r="G83" s="88"/>
      <c r="H83" s="89"/>
      <c r="I83" s="1"/>
      <c r="J83" s="1"/>
      <c r="K83" s="88"/>
      <c r="L83" s="89"/>
      <c r="M83" s="1"/>
      <c r="N83" s="1"/>
      <c r="O83" s="1"/>
      <c r="P83" s="1"/>
      <c r="Q83" s="1"/>
      <c r="R83" s="1"/>
      <c r="S83" s="4"/>
      <c r="T83" s="6"/>
      <c r="U83" s="90"/>
      <c r="V83" s="91"/>
      <c r="W83" s="96"/>
      <c r="X83" s="97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.399999999999999">
      <c r="A84" s="42" t="s">
        <v>89</v>
      </c>
      <c r="B84" s="43"/>
      <c r="C84" s="41"/>
      <c r="D84" s="24"/>
      <c r="E84" s="24"/>
      <c r="F84" s="1"/>
      <c r="G84" s="88"/>
      <c r="H84" s="89"/>
      <c r="I84" s="1"/>
      <c r="J84" s="1"/>
      <c r="K84" s="88"/>
      <c r="L84" s="89"/>
      <c r="M84" s="1"/>
      <c r="N84" s="1"/>
      <c r="O84" s="1"/>
      <c r="P84" s="1"/>
      <c r="Q84" s="1"/>
      <c r="R84" s="1"/>
      <c r="S84" s="4"/>
      <c r="T84" s="6"/>
      <c r="U84" s="90"/>
      <c r="V84" s="91"/>
      <c r="W84" s="96"/>
      <c r="X84" s="97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.399999999999999">
      <c r="B85" s="43"/>
      <c r="C85" s="41"/>
      <c r="D85" s="24"/>
      <c r="E85" s="24"/>
      <c r="F85" s="1"/>
      <c r="G85" s="88"/>
      <c r="H85" s="89"/>
      <c r="I85" s="1"/>
      <c r="J85" s="1"/>
      <c r="K85" s="88"/>
      <c r="L85" s="89"/>
      <c r="M85" s="1"/>
      <c r="N85" s="1"/>
      <c r="O85" s="1"/>
      <c r="P85" s="1"/>
      <c r="Q85" s="1"/>
      <c r="R85" s="1"/>
      <c r="S85" s="4"/>
      <c r="T85" s="6"/>
      <c r="U85" s="90"/>
      <c r="V85" s="91"/>
      <c r="W85" s="96"/>
      <c r="X85" s="97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.399999999999999">
      <c r="B86" s="43"/>
      <c r="C86" s="41"/>
      <c r="D86" s="24"/>
      <c r="E86" s="24"/>
      <c r="F86" s="1"/>
      <c r="G86" s="88"/>
      <c r="H86" s="89"/>
      <c r="I86" s="1"/>
      <c r="J86" s="1"/>
      <c r="K86" s="88"/>
      <c r="L86" s="89"/>
      <c r="M86" s="1"/>
      <c r="N86" s="1"/>
      <c r="O86" s="1"/>
      <c r="P86" s="1"/>
      <c r="Q86" s="1"/>
      <c r="R86" s="1"/>
      <c r="S86" s="4"/>
      <c r="T86" s="6"/>
      <c r="U86" s="90"/>
      <c r="V86" s="91"/>
      <c r="W86" s="96"/>
      <c r="X86" s="97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.399999999999999">
      <c r="B87" s="43"/>
      <c r="C87" s="41"/>
      <c r="D87" s="24"/>
      <c r="E87" s="24"/>
      <c r="F87" s="1"/>
      <c r="G87" s="88"/>
      <c r="H87" s="89"/>
      <c r="I87" s="1"/>
      <c r="J87" s="1"/>
      <c r="K87" s="88"/>
      <c r="L87" s="89"/>
      <c r="M87" s="1"/>
      <c r="N87" s="1"/>
      <c r="O87" s="1"/>
      <c r="P87" s="1"/>
      <c r="Q87" s="1"/>
      <c r="R87" s="1"/>
      <c r="S87" s="4"/>
      <c r="T87" s="6"/>
      <c r="U87" s="90"/>
      <c r="V87" s="91"/>
      <c r="W87" s="96"/>
      <c r="X87" s="97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.399999999999999">
      <c r="B88" s="43"/>
      <c r="C88" s="41"/>
      <c r="D88" s="24"/>
      <c r="E88" s="24"/>
      <c r="F88" s="1"/>
      <c r="G88" s="88"/>
      <c r="H88" s="89"/>
      <c r="I88" s="1"/>
      <c r="J88" s="1"/>
      <c r="K88" s="88"/>
      <c r="L88" s="89"/>
      <c r="M88" s="1"/>
      <c r="N88" s="1"/>
      <c r="O88" s="1"/>
      <c r="P88" s="1"/>
      <c r="Q88" s="1"/>
      <c r="R88" s="1"/>
      <c r="S88" s="4"/>
      <c r="T88" s="6"/>
      <c r="U88" s="90"/>
      <c r="V88" s="91"/>
      <c r="W88" s="96"/>
      <c r="X88" s="97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.399999999999999">
      <c r="B89" s="43"/>
      <c r="C89" s="41"/>
      <c r="D89" s="24"/>
      <c r="E89" s="24"/>
      <c r="F89" s="1"/>
      <c r="G89" s="88"/>
      <c r="H89" s="89"/>
      <c r="I89" s="1"/>
      <c r="J89" s="1"/>
      <c r="K89" s="88"/>
      <c r="L89" s="89"/>
      <c r="M89" s="1"/>
      <c r="N89" s="1"/>
      <c r="O89" s="1"/>
      <c r="P89" s="1"/>
      <c r="Q89" s="1"/>
      <c r="R89" s="1"/>
      <c r="S89" s="4"/>
      <c r="T89" s="6"/>
      <c r="U89" s="90"/>
      <c r="V89" s="91"/>
      <c r="W89" s="96"/>
      <c r="X89" s="97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.399999999999999">
      <c r="B90" s="43"/>
      <c r="C90" s="41"/>
      <c r="D90" s="24"/>
      <c r="E90" s="24"/>
      <c r="F90" s="1"/>
      <c r="G90" s="88"/>
      <c r="H90" s="89"/>
      <c r="I90" s="1"/>
      <c r="J90" s="1"/>
      <c r="K90" s="88"/>
      <c r="L90" s="89"/>
      <c r="M90" s="1"/>
      <c r="N90" s="1"/>
      <c r="O90" s="1"/>
      <c r="P90" s="1"/>
      <c r="Q90" s="1"/>
      <c r="R90" s="1"/>
      <c r="S90" s="4"/>
      <c r="T90" s="6"/>
      <c r="U90" s="90"/>
      <c r="V90" s="91"/>
      <c r="W90" s="96"/>
      <c r="X90" s="97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.399999999999999">
      <c r="A91" s="42" t="s">
        <v>89</v>
      </c>
      <c r="B91" s="43"/>
      <c r="C91" s="41"/>
      <c r="D91" s="24"/>
      <c r="E91" s="24"/>
      <c r="F91" s="1"/>
      <c r="G91" s="88"/>
      <c r="H91" s="89"/>
      <c r="I91" s="1"/>
      <c r="J91" s="1"/>
      <c r="K91" s="88"/>
      <c r="L91" s="89"/>
      <c r="M91" s="1"/>
      <c r="N91" s="1"/>
      <c r="O91" s="1"/>
      <c r="P91" s="1"/>
      <c r="Q91" s="1"/>
      <c r="R91" s="1"/>
      <c r="S91" s="4"/>
      <c r="T91" s="6"/>
      <c r="U91" s="90"/>
      <c r="V91" s="91"/>
      <c r="W91" s="96"/>
      <c r="X91" s="97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.399999999999999">
      <c r="B92" s="43"/>
      <c r="C92" s="41"/>
      <c r="D92" s="24"/>
      <c r="E92" s="24"/>
      <c r="F92" s="1"/>
      <c r="G92" s="88"/>
      <c r="H92" s="89"/>
      <c r="I92" s="1"/>
      <c r="J92" s="1"/>
      <c r="K92" s="88"/>
      <c r="L92" s="89"/>
      <c r="M92" s="1"/>
      <c r="N92" s="1"/>
      <c r="O92" s="1"/>
      <c r="P92" s="1"/>
      <c r="Q92" s="1"/>
      <c r="R92" s="1"/>
      <c r="S92" s="4"/>
      <c r="T92" s="6"/>
      <c r="U92" s="90"/>
      <c r="V92" s="91"/>
      <c r="W92" s="96"/>
      <c r="X92" s="97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.399999999999999">
      <c r="B93" s="43"/>
      <c r="C93" s="41"/>
      <c r="D93" s="24"/>
      <c r="E93" s="24"/>
      <c r="F93" s="1"/>
      <c r="G93" s="88"/>
      <c r="H93" s="89"/>
      <c r="I93" s="1"/>
      <c r="J93" s="1"/>
      <c r="K93" s="88"/>
      <c r="L93" s="89"/>
      <c r="M93" s="1"/>
      <c r="N93" s="1"/>
      <c r="O93" s="1"/>
      <c r="P93" s="1"/>
      <c r="Q93" s="1"/>
      <c r="R93" s="1"/>
      <c r="S93" s="4"/>
      <c r="T93" s="6"/>
      <c r="U93" s="90"/>
      <c r="V93" s="91"/>
      <c r="W93" s="96"/>
      <c r="X93" s="97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.399999999999999">
      <c r="B94" s="43"/>
      <c r="C94" s="41"/>
      <c r="D94" s="24"/>
      <c r="E94" s="24"/>
      <c r="F94" s="1"/>
      <c r="G94" s="88"/>
      <c r="H94" s="89"/>
      <c r="I94" s="1"/>
      <c r="J94" s="1"/>
      <c r="K94" s="88"/>
      <c r="L94" s="89"/>
      <c r="M94" s="1"/>
      <c r="N94" s="1"/>
      <c r="O94" s="1"/>
      <c r="P94" s="1"/>
      <c r="Q94" s="1"/>
      <c r="R94" s="1"/>
      <c r="S94" s="4"/>
      <c r="T94" s="6"/>
      <c r="U94" s="90"/>
      <c r="V94" s="91"/>
      <c r="W94" s="96"/>
      <c r="X94" s="97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.399999999999999">
      <c r="B95" s="43"/>
      <c r="C95" s="41"/>
      <c r="D95" s="24"/>
      <c r="E95" s="24"/>
      <c r="F95" s="1"/>
      <c r="G95" s="88"/>
      <c r="H95" s="89"/>
      <c r="I95" s="1"/>
      <c r="J95" s="1"/>
      <c r="K95" s="88"/>
      <c r="L95" s="89"/>
      <c r="M95" s="1"/>
      <c r="N95" s="1"/>
      <c r="O95" s="1"/>
      <c r="P95" s="1"/>
      <c r="Q95" s="1"/>
      <c r="R95" s="1"/>
      <c r="S95" s="4"/>
      <c r="T95" s="6"/>
      <c r="U95" s="90"/>
      <c r="V95" s="91"/>
      <c r="W95" s="96"/>
      <c r="X95" s="97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.399999999999999">
      <c r="B96" s="43"/>
      <c r="C96" s="41"/>
      <c r="D96" s="24"/>
      <c r="E96" s="24"/>
      <c r="F96" s="1"/>
      <c r="G96" s="88"/>
      <c r="H96" s="89"/>
      <c r="I96" s="1"/>
      <c r="J96" s="1"/>
      <c r="K96" s="88"/>
      <c r="L96" s="89"/>
      <c r="M96" s="1"/>
      <c r="N96" s="1"/>
      <c r="O96" s="1"/>
      <c r="P96" s="1"/>
      <c r="Q96" s="1"/>
      <c r="R96" s="1"/>
      <c r="S96" s="4"/>
      <c r="T96" s="6"/>
      <c r="U96" s="90"/>
      <c r="V96" s="91"/>
      <c r="W96" s="96"/>
      <c r="X96" s="97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.399999999999999">
      <c r="B97" s="43"/>
      <c r="C97" s="41"/>
      <c r="D97" s="24"/>
      <c r="E97" s="24"/>
      <c r="F97" s="1"/>
      <c r="G97" s="88"/>
      <c r="H97" s="89"/>
      <c r="I97" s="1"/>
      <c r="J97" s="1"/>
      <c r="K97" s="88"/>
      <c r="L97" s="89"/>
      <c r="M97" s="1"/>
      <c r="N97" s="1"/>
      <c r="O97" s="1"/>
      <c r="P97" s="1"/>
      <c r="Q97" s="1"/>
      <c r="R97" s="1"/>
      <c r="S97" s="4"/>
      <c r="T97" s="6"/>
      <c r="U97" s="90"/>
      <c r="V97" s="91"/>
      <c r="W97" s="96"/>
      <c r="X97" s="97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.399999999999999">
      <c r="B98" s="36"/>
      <c r="C98" s="37"/>
      <c r="D98" s="24"/>
      <c r="E98" s="24"/>
      <c r="F98" s="1"/>
      <c r="G98" s="88"/>
      <c r="H98" s="89"/>
      <c r="I98" s="1"/>
      <c r="J98" s="1"/>
      <c r="K98" s="88"/>
      <c r="L98" s="89"/>
      <c r="M98" s="1"/>
      <c r="N98" s="1"/>
      <c r="O98" s="1"/>
      <c r="P98" s="1"/>
      <c r="Q98" s="1"/>
      <c r="R98" s="1"/>
      <c r="S98" s="4"/>
      <c r="T98" s="6"/>
      <c r="U98" s="90"/>
      <c r="V98" s="91"/>
      <c r="W98" s="96"/>
      <c r="X98" s="97"/>
      <c r="Y98" s="4"/>
      <c r="Z98" s="21"/>
      <c r="AA98" s="4"/>
      <c r="AB98" s="4"/>
      <c r="AC98" s="7"/>
      <c r="AD98" s="7"/>
    </row>
    <row r="99" spans="2:30" ht="17.399999999999999">
      <c r="B99" s="36"/>
      <c r="C99" s="37"/>
      <c r="D99" s="24"/>
      <c r="E99" s="24"/>
      <c r="F99" s="1"/>
      <c r="G99" s="88"/>
      <c r="H99" s="89"/>
      <c r="I99" s="1"/>
      <c r="J99" s="1"/>
      <c r="K99" s="88"/>
      <c r="L99" s="89"/>
      <c r="M99" s="1"/>
      <c r="N99" s="1"/>
      <c r="O99" s="1"/>
      <c r="P99" s="1"/>
      <c r="Q99" s="1"/>
      <c r="R99" s="1"/>
      <c r="S99" s="4"/>
      <c r="T99" s="6"/>
      <c r="U99" s="90"/>
      <c r="V99" s="91"/>
      <c r="W99" s="96"/>
      <c r="X99" s="97"/>
      <c r="Y99" s="4"/>
      <c r="Z99" s="21"/>
      <c r="AA99" s="4"/>
      <c r="AB99" s="4"/>
      <c r="AC99" s="7"/>
      <c r="AD99" s="7"/>
    </row>
    <row r="100" spans="2:30" ht="17.399999999999999">
      <c r="B100" s="36"/>
      <c r="C100" s="37"/>
      <c r="D100" s="24"/>
      <c r="E100" s="24"/>
      <c r="F100" s="1"/>
      <c r="G100" s="88"/>
      <c r="H100" s="89"/>
      <c r="I100" s="1"/>
      <c r="J100" s="1"/>
      <c r="K100" s="88"/>
      <c r="L100" s="89"/>
      <c r="M100" s="1"/>
      <c r="N100" s="1"/>
      <c r="O100" s="1"/>
      <c r="P100" s="1"/>
      <c r="Q100" s="1"/>
      <c r="R100" s="1"/>
      <c r="S100" s="4"/>
      <c r="T100" s="6"/>
      <c r="U100" s="90"/>
      <c r="V100" s="91"/>
      <c r="W100" s="96"/>
      <c r="X100" s="97"/>
      <c r="Y100" s="4"/>
      <c r="Z100" s="21"/>
      <c r="AA100" s="4"/>
      <c r="AB100" s="4"/>
      <c r="AC100" s="7"/>
      <c r="AD100" s="7"/>
    </row>
    <row r="101" spans="2:30" ht="17.399999999999999">
      <c r="B101" s="36"/>
      <c r="C101" s="37"/>
      <c r="D101" s="45"/>
      <c r="E101" s="24"/>
      <c r="F101" s="1"/>
      <c r="G101" s="88"/>
      <c r="H101" s="89"/>
      <c r="I101" s="1"/>
      <c r="J101" s="1"/>
      <c r="K101" s="88"/>
      <c r="L101" s="89"/>
      <c r="M101" s="1"/>
      <c r="N101" s="1"/>
      <c r="O101" s="1"/>
      <c r="P101" s="1"/>
      <c r="Q101" s="1"/>
      <c r="R101" s="1"/>
      <c r="S101" s="47"/>
      <c r="T101" s="46"/>
      <c r="U101" s="98"/>
      <c r="V101" s="99"/>
      <c r="W101" s="96"/>
      <c r="X101" s="97"/>
      <c r="Y101" s="4"/>
      <c r="Z101" s="21"/>
      <c r="AA101" s="4"/>
      <c r="AB101" s="4"/>
      <c r="AC101" s="7"/>
      <c r="AD101" s="7"/>
    </row>
    <row r="102" spans="2:30" ht="15.6">
      <c r="F102" s="1"/>
      <c r="G102" s="88"/>
      <c r="H102" s="89"/>
      <c r="I102" s="1"/>
      <c r="J102" s="1"/>
      <c r="K102" s="88"/>
      <c r="L102" s="89"/>
      <c r="M102" s="1"/>
      <c r="P102" s="1"/>
      <c r="Q102" s="1"/>
      <c r="R102" s="1"/>
      <c r="W102" s="96"/>
      <c r="X102" s="97"/>
      <c r="Y102" s="4"/>
      <c r="Z102" s="21"/>
      <c r="AA102" s="4"/>
      <c r="AB102" s="4"/>
      <c r="AC102" s="7"/>
      <c r="AD102" s="7"/>
    </row>
    <row r="103" spans="2:30" ht="15.6">
      <c r="F103" s="1"/>
      <c r="G103" s="88"/>
      <c r="H103" s="89"/>
      <c r="I103" s="1"/>
      <c r="J103" s="1"/>
      <c r="K103" s="88"/>
      <c r="L103" s="89"/>
      <c r="M103" s="1"/>
      <c r="P103" s="1"/>
      <c r="Q103" s="1"/>
      <c r="R103" s="1"/>
      <c r="W103" s="96"/>
      <c r="X103" s="97"/>
      <c r="Y103" s="4"/>
      <c r="Z103" s="21"/>
      <c r="AA103" s="4"/>
      <c r="AB103" s="4"/>
      <c r="AC103" s="7"/>
      <c r="AD103" s="7"/>
    </row>
    <row r="104" spans="2:30" ht="15.6">
      <c r="F104" s="1"/>
      <c r="G104" s="88"/>
      <c r="H104" s="89"/>
      <c r="I104" s="1"/>
      <c r="J104" s="1"/>
      <c r="K104" s="88"/>
      <c r="L104" s="89"/>
      <c r="M104" s="1"/>
      <c r="P104" s="1"/>
      <c r="Q104" s="1"/>
      <c r="R104" s="1"/>
      <c r="W104" s="96"/>
      <c r="X104" s="97"/>
      <c r="Y104" s="4"/>
      <c r="Z104" s="21"/>
      <c r="AA104" s="4"/>
      <c r="AB104" s="4"/>
      <c r="AC104" s="7"/>
      <c r="AD104" s="7"/>
    </row>
    <row r="105" spans="2:30" ht="15.6">
      <c r="F105" s="1"/>
      <c r="G105" s="88"/>
      <c r="H105" s="89"/>
      <c r="I105" s="1"/>
      <c r="J105" s="1"/>
      <c r="K105" s="88"/>
      <c r="L105" s="89"/>
      <c r="M105" s="1"/>
      <c r="P105" s="1"/>
      <c r="Q105" s="1"/>
      <c r="R105" s="1"/>
      <c r="W105" s="96"/>
      <c r="X105" s="97"/>
      <c r="Y105" s="4"/>
      <c r="Z105" s="21"/>
      <c r="AA105" s="4"/>
      <c r="AB105" s="4"/>
      <c r="AC105" s="7"/>
      <c r="AD105" s="7"/>
    </row>
    <row r="106" spans="2:30" ht="15.6">
      <c r="F106" s="1"/>
      <c r="G106" s="88"/>
      <c r="H106" s="89"/>
      <c r="I106" s="1"/>
      <c r="J106" s="1"/>
      <c r="K106" s="88"/>
      <c r="L106" s="89"/>
      <c r="M106" s="1"/>
      <c r="P106" s="1"/>
      <c r="Q106" s="1"/>
      <c r="R106" s="1"/>
      <c r="W106" s="96"/>
      <c r="X106" s="97"/>
      <c r="Y106" s="4"/>
      <c r="Z106" s="21"/>
      <c r="AA106" s="4"/>
      <c r="AB106" s="4"/>
      <c r="AC106" s="7"/>
      <c r="AD106" s="7"/>
    </row>
    <row r="107" spans="2:30" ht="15.6">
      <c r="F107" s="1"/>
      <c r="G107" s="88"/>
      <c r="H107" s="89"/>
      <c r="I107" s="1"/>
      <c r="J107" s="1"/>
      <c r="K107" s="88"/>
      <c r="L107" s="89"/>
      <c r="M107" s="1"/>
      <c r="P107" s="1"/>
      <c r="Q107" s="1"/>
      <c r="R107" s="1"/>
      <c r="W107" s="96"/>
      <c r="X107" s="97"/>
      <c r="Y107" s="4"/>
      <c r="Z107" s="21"/>
      <c r="AA107" s="4"/>
      <c r="AB107" s="4"/>
      <c r="AC107" s="7"/>
      <c r="AD107" s="7"/>
    </row>
    <row r="108" spans="2:30" ht="15.6">
      <c r="F108" s="1"/>
      <c r="G108" s="88"/>
      <c r="H108" s="89"/>
      <c r="I108" s="1"/>
      <c r="J108" s="1"/>
      <c r="K108" s="88"/>
      <c r="L108" s="89"/>
      <c r="M108" s="1"/>
      <c r="P108" s="1"/>
      <c r="Q108" s="1"/>
      <c r="R108" s="1"/>
      <c r="W108" s="96"/>
      <c r="X108" s="97"/>
      <c r="Y108" s="4"/>
      <c r="Z108" s="21"/>
      <c r="AA108" s="4"/>
      <c r="AB108" s="4"/>
      <c r="AC108" s="7"/>
      <c r="AD108" s="7"/>
    </row>
    <row r="109" spans="2:30" ht="15.6">
      <c r="F109" s="1"/>
      <c r="G109" s="88"/>
      <c r="H109" s="89"/>
      <c r="I109" s="1"/>
      <c r="J109" s="1"/>
      <c r="K109" s="88"/>
      <c r="L109" s="89"/>
      <c r="M109" s="1"/>
      <c r="P109" s="1"/>
      <c r="Q109" s="1"/>
      <c r="R109" s="1"/>
      <c r="W109" s="96"/>
      <c r="X109" s="97"/>
      <c r="Y109" s="4"/>
      <c r="Z109" s="21"/>
      <c r="AA109" s="4"/>
      <c r="AB109" s="4"/>
      <c r="AC109" s="7"/>
      <c r="AD109" s="7"/>
    </row>
    <row r="110" spans="2:30" ht="15.6">
      <c r="F110" s="1"/>
      <c r="G110" s="88"/>
      <c r="H110" s="89"/>
      <c r="I110" s="1"/>
      <c r="J110" s="1"/>
      <c r="K110" s="88"/>
      <c r="L110" s="89"/>
      <c r="M110" s="1"/>
      <c r="P110" s="1"/>
      <c r="Q110" s="1"/>
      <c r="R110" s="1"/>
      <c r="W110" s="96"/>
      <c r="X110" s="97"/>
      <c r="Y110" s="4"/>
      <c r="Z110" s="21"/>
      <c r="AA110" s="4"/>
      <c r="AB110" s="4"/>
      <c r="AC110" s="7"/>
      <c r="AD110" s="7"/>
    </row>
    <row r="111" spans="2:30" ht="15.6">
      <c r="F111" s="1"/>
      <c r="G111" s="88"/>
      <c r="H111" s="89"/>
      <c r="I111" s="1"/>
      <c r="J111" s="1"/>
      <c r="K111" s="88"/>
      <c r="L111" s="89"/>
      <c r="M111" s="1"/>
      <c r="P111" s="1"/>
      <c r="Q111" s="1"/>
      <c r="R111" s="1"/>
      <c r="W111" s="96"/>
      <c r="X111" s="97"/>
      <c r="Y111" s="4"/>
      <c r="Z111" s="21"/>
      <c r="AA111" s="4"/>
      <c r="AB111" s="4"/>
      <c r="AC111" s="7"/>
      <c r="AD111" s="7"/>
    </row>
    <row r="112" spans="2:30" ht="15.6">
      <c r="F112" s="1"/>
      <c r="G112" s="88"/>
      <c r="H112" s="89"/>
      <c r="I112" s="1"/>
      <c r="J112" s="1"/>
      <c r="K112" s="88"/>
      <c r="L112" s="89"/>
      <c r="M112" s="1"/>
      <c r="P112" s="1"/>
      <c r="Q112" s="1"/>
      <c r="R112" s="1"/>
      <c r="W112" s="96"/>
      <c r="X112" s="97"/>
      <c r="Y112" s="4"/>
      <c r="Z112" s="21"/>
      <c r="AA112" s="4"/>
      <c r="AB112" s="4"/>
      <c r="AC112" s="7"/>
      <c r="AD112" s="7"/>
    </row>
    <row r="113" spans="6:30" ht="15.6">
      <c r="F113" s="1"/>
      <c r="G113" s="88"/>
      <c r="H113" s="89"/>
      <c r="I113" s="1"/>
      <c r="J113" s="1"/>
      <c r="K113" s="88"/>
      <c r="L113" s="89"/>
      <c r="M113" s="1"/>
      <c r="P113" s="1"/>
      <c r="Q113" s="1"/>
      <c r="R113" s="1"/>
      <c r="W113" s="96"/>
      <c r="X113" s="97"/>
      <c r="Y113" s="4"/>
      <c r="Z113" s="21"/>
      <c r="AA113" s="4"/>
      <c r="AB113" s="4"/>
      <c r="AC113" s="7"/>
      <c r="AD113" s="7"/>
    </row>
    <row r="114" spans="6:30" ht="15.6">
      <c r="F114" s="1"/>
      <c r="G114" s="88"/>
      <c r="H114" s="89"/>
      <c r="I114" s="1"/>
      <c r="J114" s="1"/>
      <c r="K114" s="88"/>
      <c r="L114" s="89"/>
      <c r="M114" s="1"/>
      <c r="P114" s="1"/>
      <c r="Q114" s="1"/>
      <c r="R114" s="1"/>
      <c r="W114" s="96"/>
      <c r="X114" s="97"/>
      <c r="Y114" s="4"/>
      <c r="Z114" s="21"/>
      <c r="AA114" s="4"/>
      <c r="AB114" s="4"/>
      <c r="AC114" s="7"/>
      <c r="AD114" s="7"/>
    </row>
    <row r="115" spans="6:30" ht="15.6">
      <c r="F115" s="1"/>
      <c r="G115" s="88"/>
      <c r="H115" s="89"/>
      <c r="I115" s="1"/>
      <c r="J115" s="1"/>
      <c r="K115" s="88"/>
      <c r="L115" s="89"/>
      <c r="M115" s="1"/>
      <c r="P115" s="1"/>
      <c r="Q115" s="1"/>
      <c r="R115" s="1"/>
      <c r="W115" s="96"/>
      <c r="X115" s="97"/>
      <c r="Y115" s="4"/>
      <c r="Z115" s="21"/>
      <c r="AA115" s="4"/>
      <c r="AB115" s="4"/>
      <c r="AC115" s="7"/>
      <c r="AD115" s="7"/>
    </row>
    <row r="116" spans="6:30" ht="15.6">
      <c r="F116" s="1"/>
      <c r="G116" s="88"/>
      <c r="H116" s="89"/>
      <c r="I116" s="1"/>
      <c r="J116" s="1"/>
      <c r="K116" s="88"/>
      <c r="L116" s="89"/>
      <c r="M116" s="1"/>
      <c r="P116" s="1"/>
      <c r="Q116" s="1"/>
      <c r="R116" s="1"/>
      <c r="W116" s="96"/>
      <c r="X116" s="97"/>
      <c r="Y116" s="4"/>
      <c r="Z116" s="21"/>
      <c r="AA116" s="4"/>
      <c r="AB116" s="4"/>
      <c r="AC116" s="7"/>
      <c r="AD116" s="7"/>
    </row>
    <row r="117" spans="6:30" ht="15.6">
      <c r="F117" s="1"/>
      <c r="G117" s="88"/>
      <c r="H117" s="89"/>
      <c r="I117" s="1"/>
      <c r="J117" s="1"/>
      <c r="K117" s="88"/>
      <c r="L117" s="89"/>
      <c r="M117" s="1"/>
      <c r="P117" s="1"/>
      <c r="Q117" s="1"/>
      <c r="R117" s="1"/>
      <c r="W117" s="96"/>
      <c r="X117" s="97"/>
      <c r="Y117" s="4"/>
      <c r="Z117" s="21"/>
      <c r="AA117" s="4"/>
      <c r="AB117" s="4"/>
      <c r="AC117" s="7"/>
      <c r="AD117" s="7"/>
    </row>
    <row r="118" spans="6:30" ht="15.6">
      <c r="F118" s="1"/>
      <c r="G118" s="88"/>
      <c r="H118" s="89"/>
      <c r="I118" s="1"/>
      <c r="J118" s="1"/>
      <c r="K118" s="88"/>
      <c r="L118" s="89"/>
      <c r="M118" s="1"/>
      <c r="P118" s="1"/>
      <c r="Q118" s="1"/>
      <c r="R118" s="1"/>
      <c r="W118" s="96"/>
      <c r="X118" s="97"/>
      <c r="Y118" s="4"/>
      <c r="Z118" s="21"/>
      <c r="AA118" s="4"/>
      <c r="AB118" s="4"/>
      <c r="AC118" s="7"/>
      <c r="AD118" s="7"/>
    </row>
    <row r="119" spans="6:30" ht="15.6">
      <c r="F119" s="1"/>
      <c r="G119" s="88"/>
      <c r="H119" s="89"/>
      <c r="I119" s="1"/>
      <c r="J119" s="1"/>
      <c r="K119" s="88"/>
      <c r="L119" s="89"/>
      <c r="M119" s="1"/>
      <c r="P119" s="1"/>
      <c r="Q119" s="1"/>
      <c r="R119" s="1"/>
      <c r="W119" s="96"/>
      <c r="X119" s="97"/>
      <c r="Y119" s="4"/>
      <c r="Z119" s="21"/>
      <c r="AA119" s="4"/>
      <c r="AB119" s="4"/>
      <c r="AC119" s="7"/>
      <c r="AD119" s="7"/>
    </row>
    <row r="120" spans="6:30" ht="15.6">
      <c r="F120" s="1"/>
      <c r="G120" s="88"/>
      <c r="H120" s="89"/>
      <c r="I120" s="1"/>
      <c r="J120" s="1"/>
      <c r="K120" s="88"/>
      <c r="L120" s="89"/>
      <c r="M120" s="1"/>
      <c r="P120" s="1"/>
      <c r="Q120" s="1"/>
      <c r="R120" s="1"/>
      <c r="W120" s="96"/>
      <c r="X120" s="97"/>
      <c r="Y120" s="4"/>
      <c r="Z120" s="21"/>
      <c r="AA120" s="4"/>
      <c r="AB120" s="4"/>
      <c r="AC120" s="7"/>
      <c r="AD120" s="7"/>
    </row>
    <row r="121" spans="6:30" ht="15.6">
      <c r="F121" s="1"/>
      <c r="G121" s="88"/>
      <c r="H121" s="89"/>
      <c r="I121" s="1"/>
      <c r="J121" s="1"/>
      <c r="K121" s="88"/>
      <c r="L121" s="89"/>
      <c r="M121" s="1"/>
      <c r="P121" s="1"/>
      <c r="Q121" s="1"/>
      <c r="R121" s="1"/>
      <c r="W121" s="96"/>
      <c r="X121" s="97"/>
      <c r="Y121" s="4"/>
      <c r="Z121" s="21"/>
      <c r="AA121" s="4"/>
      <c r="AB121" s="4"/>
      <c r="AC121" s="7"/>
      <c r="AD121" s="7"/>
    </row>
    <row r="122" spans="6:30" ht="15.6">
      <c r="F122" s="1"/>
      <c r="G122" s="88"/>
      <c r="H122" s="89"/>
      <c r="I122" s="1"/>
      <c r="J122" s="1"/>
      <c r="K122" s="88"/>
      <c r="L122" s="89"/>
      <c r="M122" s="1"/>
      <c r="P122" s="1"/>
      <c r="Q122" s="1"/>
      <c r="R122" s="1"/>
      <c r="W122" s="96"/>
      <c r="X122" s="97"/>
      <c r="Y122" s="4"/>
      <c r="Z122" s="21"/>
      <c r="AA122" s="4"/>
      <c r="AB122" s="4"/>
      <c r="AC122" s="7"/>
      <c r="AD122" s="7"/>
    </row>
    <row r="123" spans="6:30" ht="15.6">
      <c r="F123" s="1"/>
      <c r="G123" s="88"/>
      <c r="H123" s="89"/>
      <c r="I123" s="1"/>
      <c r="J123" s="1"/>
      <c r="K123" s="88"/>
      <c r="L123" s="89"/>
      <c r="M123" s="1"/>
      <c r="P123" s="1"/>
      <c r="Q123" s="1"/>
      <c r="R123" s="1"/>
      <c r="W123" s="96"/>
      <c r="X123" s="97"/>
      <c r="Y123" s="4"/>
      <c r="Z123" s="21"/>
      <c r="AA123" s="4"/>
      <c r="AB123" s="4"/>
      <c r="AC123" s="7"/>
      <c r="AD123" s="7"/>
    </row>
    <row r="124" spans="6:30" ht="15.6">
      <c r="F124" s="1"/>
      <c r="G124" s="88"/>
      <c r="H124" s="89"/>
      <c r="I124" s="1"/>
      <c r="J124" s="1"/>
      <c r="K124" s="88"/>
      <c r="L124" s="89"/>
      <c r="M124" s="1"/>
      <c r="P124" s="1"/>
      <c r="Q124" s="1"/>
      <c r="R124" s="1"/>
      <c r="W124" s="96"/>
      <c r="X124" s="97"/>
      <c r="Y124" s="4"/>
      <c r="Z124" s="21"/>
      <c r="AA124" s="4"/>
      <c r="AB124" s="4"/>
      <c r="AC124" s="7"/>
      <c r="AD124" s="7"/>
    </row>
    <row r="125" spans="6:30" ht="15.6">
      <c r="F125" s="1"/>
      <c r="G125" s="88"/>
      <c r="H125" s="89"/>
      <c r="I125" s="1"/>
      <c r="J125" s="1"/>
      <c r="K125" s="88"/>
      <c r="L125" s="89"/>
      <c r="M125" s="1"/>
      <c r="P125" s="1"/>
      <c r="Q125" s="1"/>
      <c r="R125" s="1"/>
      <c r="W125" s="96"/>
      <c r="X125" s="97"/>
      <c r="Y125" s="4"/>
      <c r="Z125" s="21"/>
      <c r="AA125" s="4"/>
      <c r="AB125" s="4"/>
      <c r="AC125" s="7"/>
      <c r="AD125" s="7"/>
    </row>
    <row r="126" spans="6:30" ht="15.6">
      <c r="F126" s="1"/>
      <c r="G126" s="88"/>
      <c r="H126" s="89"/>
      <c r="I126" s="1"/>
      <c r="J126" s="1"/>
      <c r="K126" s="88"/>
      <c r="L126" s="89"/>
      <c r="M126" s="1"/>
      <c r="P126" s="1"/>
      <c r="Q126" s="1"/>
      <c r="R126" s="1"/>
      <c r="W126" s="96"/>
      <c r="X126" s="97"/>
      <c r="Y126" s="4"/>
      <c r="Z126" s="21"/>
      <c r="AA126" s="4"/>
      <c r="AB126" s="4"/>
      <c r="AC126" s="7"/>
      <c r="AD126" s="7"/>
    </row>
    <row r="127" spans="6:30" ht="15.6">
      <c r="F127" s="1"/>
      <c r="G127" s="88"/>
      <c r="H127" s="89"/>
      <c r="I127" s="1"/>
      <c r="J127" s="1"/>
      <c r="K127" s="88"/>
      <c r="L127" s="89"/>
      <c r="M127" s="1"/>
      <c r="P127" s="1"/>
      <c r="Q127" s="1"/>
      <c r="R127" s="1"/>
      <c r="W127" s="96"/>
      <c r="X127" s="97"/>
      <c r="Y127" s="4"/>
      <c r="Z127" s="21"/>
      <c r="AA127" s="4"/>
      <c r="AB127" s="4"/>
      <c r="AC127" s="7"/>
      <c r="AD127" s="7"/>
    </row>
    <row r="128" spans="6:30" ht="15.6">
      <c r="F128" s="1"/>
      <c r="G128" s="88"/>
      <c r="H128" s="89"/>
      <c r="I128" s="1"/>
      <c r="J128" s="1"/>
      <c r="K128" s="88"/>
      <c r="L128" s="89"/>
      <c r="M128" s="1"/>
      <c r="P128" s="1"/>
      <c r="Q128" s="1"/>
      <c r="R128" s="1"/>
      <c r="W128" s="96"/>
      <c r="X128" s="97"/>
      <c r="Y128" s="4"/>
      <c r="Z128" s="21"/>
      <c r="AA128" s="4"/>
      <c r="AB128" s="4"/>
      <c r="AC128" s="7"/>
      <c r="AD128" s="7"/>
    </row>
    <row r="129" spans="6:30" ht="15.6">
      <c r="F129" s="1"/>
      <c r="G129" s="88"/>
      <c r="H129" s="89"/>
      <c r="I129" s="1"/>
      <c r="J129" s="1"/>
      <c r="K129" s="88"/>
      <c r="L129" s="89"/>
      <c r="M129" s="1"/>
      <c r="P129" s="1"/>
      <c r="Q129" s="1"/>
      <c r="R129" s="1"/>
      <c r="W129" s="96"/>
      <c r="X129" s="97"/>
      <c r="Y129" s="4"/>
      <c r="Z129" s="21"/>
      <c r="AA129" s="4"/>
      <c r="AB129" s="4"/>
      <c r="AC129" s="7"/>
      <c r="AD129" s="7"/>
    </row>
    <row r="130" spans="6:30" ht="15.6">
      <c r="F130" s="1"/>
      <c r="G130" s="88"/>
      <c r="H130" s="89"/>
      <c r="I130" s="1"/>
      <c r="J130" s="1"/>
      <c r="K130" s="88"/>
      <c r="L130" s="89"/>
      <c r="M130" s="1"/>
      <c r="P130" s="1"/>
      <c r="Q130" s="1"/>
      <c r="R130" s="1"/>
      <c r="W130" s="96"/>
      <c r="X130" s="97"/>
      <c r="Y130" s="4"/>
      <c r="Z130" s="21"/>
      <c r="AA130" s="4"/>
      <c r="AB130" s="4"/>
      <c r="AC130" s="7"/>
      <c r="AD130" s="7"/>
    </row>
    <row r="131" spans="6:30" ht="15.6">
      <c r="F131" s="1"/>
      <c r="G131" s="88"/>
      <c r="H131" s="89"/>
      <c r="I131" s="1"/>
      <c r="J131" s="1"/>
      <c r="K131" s="88"/>
      <c r="L131" s="89"/>
      <c r="M131" s="1"/>
      <c r="P131" s="1"/>
      <c r="Q131" s="1"/>
      <c r="R131" s="1"/>
      <c r="W131" s="96"/>
      <c r="X131" s="97"/>
      <c r="Y131" s="4"/>
      <c r="Z131" s="21"/>
      <c r="AA131" s="4"/>
      <c r="AB131" s="4"/>
      <c r="AC131" s="7"/>
      <c r="AD131" s="7"/>
    </row>
    <row r="132" spans="6:30" ht="15.6">
      <c r="F132" s="1"/>
      <c r="G132" s="88"/>
      <c r="H132" s="89"/>
      <c r="I132" s="1"/>
      <c r="J132" s="1"/>
      <c r="K132" s="88"/>
      <c r="L132" s="89"/>
      <c r="M132" s="1"/>
      <c r="P132" s="1"/>
      <c r="Q132" s="1"/>
      <c r="R132" s="1"/>
      <c r="W132" s="96"/>
      <c r="X132" s="97"/>
      <c r="Y132" s="4"/>
      <c r="Z132" s="21"/>
      <c r="AA132" s="4"/>
      <c r="AB132" s="4"/>
      <c r="AC132" s="7"/>
      <c r="AD132" s="7"/>
    </row>
    <row r="133" spans="6:30" ht="15.6">
      <c r="F133" s="1"/>
      <c r="G133" s="88"/>
      <c r="H133" s="89"/>
      <c r="I133" s="1"/>
      <c r="J133" s="1"/>
      <c r="K133" s="88"/>
      <c r="L133" s="89"/>
      <c r="M133" s="1"/>
      <c r="P133" s="1"/>
      <c r="Q133" s="1"/>
      <c r="R133" s="1"/>
      <c r="W133" s="96"/>
      <c r="X133" s="97"/>
      <c r="Y133" s="4"/>
      <c r="Z133" s="21"/>
      <c r="AA133" s="4"/>
      <c r="AB133" s="4"/>
      <c r="AC133" s="7"/>
      <c r="AD133" s="7"/>
    </row>
    <row r="134" spans="6:30" ht="15.6">
      <c r="F134" s="1"/>
      <c r="G134" s="88"/>
      <c r="H134" s="89"/>
      <c r="I134" s="1"/>
      <c r="J134" s="1"/>
      <c r="K134" s="88"/>
      <c r="L134" s="89"/>
      <c r="M134" s="1"/>
      <c r="P134" s="1"/>
      <c r="Q134" s="1"/>
      <c r="R134" s="1"/>
      <c r="W134" s="96"/>
      <c r="X134" s="97"/>
      <c r="Y134" s="4"/>
      <c r="Z134" s="21"/>
      <c r="AA134" s="4"/>
      <c r="AB134" s="4"/>
      <c r="AC134" s="7"/>
      <c r="AD134" s="7"/>
    </row>
    <row r="135" spans="6:30" ht="15.6">
      <c r="F135" s="1"/>
      <c r="G135" s="88"/>
      <c r="H135" s="89"/>
      <c r="I135" s="1"/>
      <c r="J135" s="1"/>
      <c r="K135" s="88"/>
      <c r="L135" s="89"/>
      <c r="M135" s="1"/>
      <c r="P135" s="1"/>
      <c r="Q135" s="1"/>
      <c r="R135" s="1"/>
      <c r="W135" s="96"/>
      <c r="X135" s="97"/>
      <c r="Y135" s="4"/>
      <c r="Z135" s="21"/>
      <c r="AA135" s="4"/>
      <c r="AB135" s="4"/>
      <c r="AC135" s="7"/>
      <c r="AD135" s="7"/>
    </row>
    <row r="136" spans="6:30" ht="15.6">
      <c r="F136" s="1"/>
      <c r="G136" s="88"/>
      <c r="H136" s="89"/>
      <c r="I136" s="1"/>
      <c r="J136" s="1"/>
      <c r="K136" s="88"/>
      <c r="L136" s="89"/>
      <c r="M136" s="1"/>
      <c r="P136" s="1"/>
      <c r="Q136" s="1"/>
      <c r="R136" s="1"/>
      <c r="W136" s="96"/>
      <c r="X136" s="97"/>
      <c r="Y136" s="4"/>
      <c r="Z136" s="21"/>
      <c r="AA136" s="4"/>
      <c r="AB136" s="4"/>
      <c r="AC136" s="7"/>
      <c r="AD136" s="7"/>
    </row>
    <row r="137" spans="6:30" ht="15.6">
      <c r="F137" s="1"/>
      <c r="G137" s="88"/>
      <c r="H137" s="89"/>
      <c r="I137" s="1"/>
      <c r="J137" s="1"/>
      <c r="K137" s="88"/>
      <c r="L137" s="89"/>
      <c r="M137" s="1"/>
      <c r="P137" s="1"/>
      <c r="Q137" s="1"/>
      <c r="R137" s="1"/>
      <c r="W137" s="96"/>
      <c r="X137" s="97"/>
      <c r="Y137" s="4"/>
      <c r="Z137" s="21"/>
      <c r="AA137" s="4"/>
      <c r="AB137" s="4"/>
      <c r="AC137" s="7"/>
      <c r="AD137" s="7"/>
    </row>
    <row r="138" spans="6:30" ht="15.6">
      <c r="F138" s="1"/>
      <c r="G138" s="88"/>
      <c r="H138" s="89"/>
      <c r="I138" s="1"/>
      <c r="J138" s="1"/>
      <c r="K138" s="88"/>
      <c r="L138" s="89"/>
      <c r="M138" s="1"/>
      <c r="P138" s="1"/>
      <c r="Q138" s="1"/>
      <c r="R138" s="1"/>
      <c r="W138" s="96"/>
      <c r="X138" s="97"/>
      <c r="Y138" s="4"/>
      <c r="Z138" s="21"/>
      <c r="AA138" s="4"/>
      <c r="AB138" s="4"/>
      <c r="AC138" s="7"/>
      <c r="AD138" s="7"/>
    </row>
    <row r="139" spans="6:30" ht="15.6">
      <c r="F139" s="1"/>
      <c r="G139" s="88"/>
      <c r="H139" s="89"/>
      <c r="I139" s="1"/>
      <c r="J139" s="1"/>
      <c r="K139" s="88"/>
      <c r="L139" s="89"/>
      <c r="M139" s="1"/>
      <c r="P139" s="1"/>
      <c r="Q139" s="1"/>
      <c r="R139" s="1"/>
      <c r="W139" s="96"/>
      <c r="X139" s="97"/>
      <c r="Y139" s="4"/>
      <c r="Z139" s="21"/>
      <c r="AA139" s="4"/>
      <c r="AB139" s="4"/>
      <c r="AC139" s="7"/>
      <c r="AD139" s="7"/>
    </row>
    <row r="140" spans="6:30" ht="15.6">
      <c r="F140" s="1"/>
      <c r="G140" s="88"/>
      <c r="H140" s="89"/>
      <c r="I140" s="1"/>
      <c r="J140" s="1"/>
      <c r="K140" s="88"/>
      <c r="L140" s="89"/>
      <c r="M140" s="1"/>
      <c r="P140" s="1"/>
      <c r="Q140" s="1"/>
      <c r="R140" s="1"/>
      <c r="W140" s="96"/>
      <c r="X140" s="97"/>
      <c r="Y140" s="4"/>
      <c r="Z140" s="21"/>
      <c r="AA140" s="4"/>
      <c r="AB140" s="4"/>
      <c r="AC140" s="7"/>
      <c r="AD140" s="7"/>
    </row>
    <row r="141" spans="6:30" ht="15.6">
      <c r="F141" s="1"/>
      <c r="G141" s="88"/>
      <c r="H141" s="89"/>
      <c r="I141" s="1"/>
      <c r="J141" s="1"/>
      <c r="K141" s="88"/>
      <c r="L141" s="89"/>
      <c r="M141" s="1"/>
      <c r="P141" s="1"/>
      <c r="Q141" s="1"/>
      <c r="R141" s="1"/>
      <c r="W141" s="96"/>
      <c r="X141" s="97"/>
      <c r="Y141" s="4"/>
      <c r="Z141" s="21"/>
      <c r="AA141" s="4"/>
      <c r="AB141" s="4"/>
      <c r="AC141" s="7"/>
      <c r="AD141" s="7"/>
    </row>
    <row r="142" spans="6:30" ht="15.6">
      <c r="F142" s="1"/>
      <c r="G142" s="88"/>
      <c r="H142" s="89"/>
      <c r="I142" s="1"/>
      <c r="J142" s="1"/>
      <c r="K142" s="88"/>
      <c r="L142" s="89"/>
      <c r="M142" s="1"/>
      <c r="P142" s="1"/>
      <c r="Q142" s="1"/>
      <c r="R142" s="1"/>
      <c r="W142" s="96"/>
      <c r="X142" s="97"/>
      <c r="Y142" s="4"/>
      <c r="Z142" s="21"/>
      <c r="AA142" s="4"/>
      <c r="AB142" s="4"/>
      <c r="AC142" s="7"/>
      <c r="AD142" s="7"/>
    </row>
    <row r="143" spans="6:30" ht="15.6">
      <c r="F143" s="1"/>
      <c r="G143" s="88"/>
      <c r="H143" s="89"/>
      <c r="I143" s="1"/>
      <c r="J143" s="1"/>
      <c r="K143" s="88"/>
      <c r="L143" s="89"/>
      <c r="M143" s="1"/>
      <c r="P143" s="1"/>
      <c r="Q143" s="1"/>
      <c r="R143" s="1"/>
      <c r="W143" s="96"/>
      <c r="X143" s="97"/>
      <c r="Y143" s="4"/>
      <c r="Z143" s="21"/>
      <c r="AA143" s="4"/>
      <c r="AB143" s="4"/>
      <c r="AC143" s="7"/>
      <c r="AD143" s="7"/>
    </row>
    <row r="144" spans="6:30" ht="15.6">
      <c r="F144" s="1"/>
      <c r="G144" s="88"/>
      <c r="H144" s="89"/>
      <c r="I144" s="1"/>
      <c r="J144" s="1"/>
      <c r="K144" s="88"/>
      <c r="L144" s="89"/>
      <c r="M144" s="1"/>
      <c r="P144" s="1"/>
      <c r="Q144" s="1"/>
      <c r="R144" s="1"/>
      <c r="W144" s="96"/>
      <c r="X144" s="97"/>
      <c r="Y144" s="4"/>
      <c r="Z144" s="21"/>
      <c r="AA144" s="4"/>
      <c r="AB144" s="4"/>
      <c r="AC144" s="7"/>
      <c r="AD144" s="7"/>
    </row>
    <row r="145" spans="6:30" ht="15.6">
      <c r="F145" s="1"/>
      <c r="G145" s="88"/>
      <c r="H145" s="89"/>
      <c r="I145" s="1"/>
      <c r="J145" s="1"/>
      <c r="K145" s="88"/>
      <c r="L145" s="89"/>
      <c r="M145" s="1"/>
      <c r="P145" s="1"/>
      <c r="Q145" s="1"/>
      <c r="R145" s="1"/>
      <c r="W145" s="96"/>
      <c r="X145" s="97"/>
      <c r="Y145" s="4"/>
      <c r="Z145" s="21"/>
      <c r="AA145" s="4"/>
      <c r="AB145" s="4"/>
      <c r="AC145" s="7"/>
      <c r="AD145" s="7"/>
    </row>
    <row r="146" spans="6:30" ht="15.6">
      <c r="F146" s="1"/>
      <c r="G146" s="88"/>
      <c r="H146" s="89"/>
      <c r="I146" s="1"/>
      <c r="J146" s="1"/>
      <c r="K146" s="88"/>
      <c r="L146" s="89"/>
      <c r="M146" s="1"/>
      <c r="P146" s="1"/>
      <c r="Q146" s="1"/>
      <c r="R146" s="1"/>
      <c r="W146" s="96"/>
      <c r="X146" s="97"/>
      <c r="Y146" s="4"/>
      <c r="Z146" s="21"/>
      <c r="AA146" s="4"/>
      <c r="AB146" s="4"/>
      <c r="AC146" s="7"/>
      <c r="AD146" s="7"/>
    </row>
    <row r="147" spans="6:30" ht="15.6">
      <c r="F147" s="1"/>
      <c r="G147" s="88"/>
      <c r="H147" s="89"/>
      <c r="I147" s="1"/>
      <c r="J147" s="1"/>
      <c r="K147" s="88"/>
      <c r="L147" s="89"/>
      <c r="M147" s="1"/>
      <c r="P147" s="1"/>
      <c r="Q147" s="1"/>
      <c r="R147" s="1"/>
      <c r="W147" s="96"/>
      <c r="X147" s="97"/>
      <c r="Y147" s="4"/>
      <c r="Z147" s="21"/>
      <c r="AA147" s="4"/>
      <c r="AB147" s="4"/>
      <c r="AC147" s="7"/>
      <c r="AD147" s="7"/>
    </row>
    <row r="148" spans="6:30" ht="15.6">
      <c r="F148" s="1"/>
      <c r="G148" s="88"/>
      <c r="H148" s="89"/>
      <c r="I148" s="1"/>
      <c r="J148" s="1"/>
      <c r="K148" s="88"/>
      <c r="L148" s="89"/>
      <c r="M148" s="1"/>
      <c r="P148" s="1"/>
      <c r="Q148" s="1"/>
      <c r="R148" s="1"/>
      <c r="W148" s="96"/>
      <c r="X148" s="97"/>
      <c r="Y148" s="4"/>
      <c r="Z148" s="21"/>
      <c r="AA148" s="4"/>
      <c r="AB148" s="4"/>
      <c r="AC148" s="7"/>
      <c r="AD148" s="7"/>
    </row>
    <row r="149" spans="6:30" ht="15.6">
      <c r="F149" s="1"/>
      <c r="G149" s="88"/>
      <c r="H149" s="89"/>
      <c r="I149" s="1"/>
      <c r="J149" s="1"/>
      <c r="K149" s="88"/>
      <c r="L149" s="89"/>
      <c r="M149" s="1"/>
      <c r="P149" s="1"/>
      <c r="Q149" s="1"/>
      <c r="R149" s="1"/>
      <c r="W149" s="96"/>
      <c r="X149" s="97"/>
      <c r="Y149" s="4"/>
      <c r="Z149" s="21"/>
      <c r="AA149" s="4"/>
      <c r="AB149" s="4"/>
      <c r="AC149" s="7"/>
      <c r="AD149" s="7"/>
    </row>
    <row r="150" spans="6:30" ht="15.6">
      <c r="F150" s="1"/>
      <c r="G150" s="88"/>
      <c r="H150" s="89"/>
      <c r="I150" s="1"/>
      <c r="J150" s="1"/>
      <c r="K150" s="88"/>
      <c r="L150" s="89"/>
      <c r="M150" s="1"/>
      <c r="P150" s="1"/>
      <c r="Q150" s="1"/>
      <c r="R150" s="1"/>
      <c r="W150" s="96"/>
      <c r="X150" s="97"/>
      <c r="Y150" s="4"/>
      <c r="Z150" s="21"/>
      <c r="AA150" s="4"/>
      <c r="AB150" s="4"/>
      <c r="AC150" s="7"/>
      <c r="AD150" s="7"/>
    </row>
    <row r="151" spans="6:30" ht="15.6">
      <c r="F151" s="1"/>
      <c r="G151" s="88"/>
      <c r="H151" s="89"/>
      <c r="I151" s="1"/>
      <c r="J151" s="1"/>
      <c r="K151" s="88"/>
      <c r="L151" s="89"/>
      <c r="M151" s="1"/>
      <c r="P151" s="1"/>
      <c r="Q151" s="1"/>
      <c r="R151" s="1"/>
      <c r="W151" s="96"/>
      <c r="X151" s="97"/>
      <c r="Y151" s="4"/>
      <c r="Z151" s="21"/>
      <c r="AA151" s="4"/>
      <c r="AB151" s="4"/>
      <c r="AC151" s="7"/>
      <c r="AD151" s="7"/>
    </row>
    <row r="152" spans="6:30" ht="15.6">
      <c r="F152" s="1"/>
      <c r="G152" s="88"/>
      <c r="H152" s="89"/>
      <c r="I152" s="1"/>
      <c r="J152" s="1"/>
      <c r="K152" s="88"/>
      <c r="L152" s="89"/>
      <c r="M152" s="1"/>
      <c r="P152" s="1"/>
      <c r="Q152" s="1"/>
      <c r="R152" s="1"/>
      <c r="W152" s="96"/>
      <c r="X152" s="97"/>
      <c r="Y152" s="4"/>
      <c r="Z152" s="21"/>
      <c r="AA152" s="4"/>
      <c r="AB152" s="4"/>
      <c r="AC152" s="7"/>
      <c r="AD152" s="7"/>
    </row>
    <row r="153" spans="6:30" ht="15.6">
      <c r="F153" s="1"/>
      <c r="G153" s="88"/>
      <c r="H153" s="89"/>
      <c r="I153" s="1"/>
      <c r="J153" s="1"/>
      <c r="K153" s="88"/>
      <c r="L153" s="89"/>
      <c r="M153" s="1"/>
      <c r="P153" s="1"/>
      <c r="Q153" s="1"/>
      <c r="R153" s="1"/>
      <c r="W153" s="96"/>
      <c r="X153" s="97"/>
      <c r="Y153" s="4"/>
      <c r="Z153" s="21"/>
      <c r="AA153" s="4"/>
      <c r="AB153" s="4"/>
      <c r="AC153" s="7"/>
      <c r="AD153" s="7"/>
    </row>
    <row r="154" spans="6:30" ht="15.6">
      <c r="F154" s="1"/>
      <c r="G154" s="88"/>
      <c r="H154" s="89"/>
      <c r="I154" s="1"/>
      <c r="J154" s="1"/>
      <c r="K154" s="88"/>
      <c r="L154" s="89"/>
      <c r="M154" s="1"/>
      <c r="P154" s="1"/>
      <c r="Q154" s="1"/>
      <c r="R154" s="1"/>
      <c r="W154" s="96"/>
      <c r="X154" s="97"/>
      <c r="Y154" s="4"/>
      <c r="Z154" s="21"/>
      <c r="AA154" s="4"/>
      <c r="AB154" s="4"/>
      <c r="AC154" s="7"/>
      <c r="AD154" s="7"/>
    </row>
    <row r="155" spans="6:30" ht="15.6">
      <c r="F155" s="1"/>
      <c r="G155" s="88"/>
      <c r="H155" s="89"/>
      <c r="I155" s="1"/>
      <c r="J155" s="1"/>
      <c r="K155" s="88"/>
      <c r="L155" s="89"/>
      <c r="M155" s="1"/>
      <c r="P155" s="1"/>
      <c r="Q155" s="1"/>
      <c r="R155" s="1"/>
      <c r="W155" s="96"/>
      <c r="X155" s="97"/>
      <c r="Y155" s="4"/>
      <c r="Z155" s="21"/>
      <c r="AA155" s="4"/>
      <c r="AB155" s="4"/>
      <c r="AC155" s="7"/>
      <c r="AD155" s="7"/>
    </row>
    <row r="156" spans="6:30" ht="15.6">
      <c r="F156" s="1"/>
      <c r="G156" s="88"/>
      <c r="H156" s="89"/>
      <c r="I156" s="1"/>
      <c r="J156" s="1"/>
      <c r="K156" s="88"/>
      <c r="L156" s="89"/>
      <c r="M156" s="1"/>
      <c r="P156" s="1"/>
      <c r="Q156" s="1"/>
      <c r="R156" s="1"/>
      <c r="W156" s="96"/>
      <c r="X156" s="97"/>
      <c r="Y156" s="4"/>
      <c r="Z156" s="21"/>
      <c r="AA156" s="4"/>
      <c r="AB156" s="4"/>
      <c r="AC156" s="7"/>
      <c r="AD156" s="7"/>
    </row>
    <row r="157" spans="6:30" ht="15.6">
      <c r="F157" s="1"/>
      <c r="G157" s="88"/>
      <c r="H157" s="89"/>
      <c r="I157" s="1"/>
      <c r="J157" s="1"/>
      <c r="K157" s="88"/>
      <c r="L157" s="89"/>
      <c r="M157" s="1"/>
      <c r="P157" s="1"/>
      <c r="Q157" s="1"/>
      <c r="R157" s="1"/>
      <c r="W157" s="96"/>
      <c r="X157" s="97"/>
      <c r="Y157" s="4"/>
      <c r="Z157" s="21"/>
      <c r="AA157" s="4"/>
      <c r="AB157" s="4"/>
      <c r="AC157" s="7"/>
      <c r="AD157" s="7"/>
    </row>
    <row r="158" spans="6:30" ht="15.6">
      <c r="F158" s="1"/>
      <c r="G158" s="88"/>
      <c r="H158" s="89"/>
      <c r="I158" s="1"/>
      <c r="J158" s="1"/>
      <c r="K158" s="88"/>
      <c r="L158" s="89"/>
      <c r="M158" s="1"/>
      <c r="P158" s="1"/>
      <c r="Q158" s="1"/>
      <c r="R158" s="1"/>
      <c r="W158" s="96"/>
      <c r="X158" s="97"/>
      <c r="Y158" s="4"/>
      <c r="Z158" s="21"/>
      <c r="AA158" s="4"/>
      <c r="AB158" s="4"/>
      <c r="AC158" s="7"/>
      <c r="AD158" s="7"/>
    </row>
    <row r="159" spans="6:30" ht="15.6" customHeight="1">
      <c r="F159" s="1"/>
      <c r="G159" s="88"/>
      <c r="H159" s="89"/>
      <c r="I159" s="1"/>
      <c r="J159" s="1"/>
      <c r="K159" s="88"/>
      <c r="L159" s="89"/>
      <c r="M159" s="1"/>
      <c r="P159" s="1"/>
      <c r="Q159" s="1"/>
      <c r="R159" s="1"/>
      <c r="W159" s="96"/>
      <c r="X159" s="97"/>
      <c r="Y159" s="4"/>
      <c r="Z159" s="21"/>
      <c r="AA159" s="4"/>
      <c r="AB159" s="4"/>
      <c r="AC159" s="7"/>
      <c r="AD159" s="7"/>
    </row>
    <row r="160" spans="6:30" ht="15.6">
      <c r="F160" s="1"/>
      <c r="G160" s="88"/>
      <c r="H160" s="89"/>
      <c r="I160" s="1"/>
      <c r="J160" s="1"/>
      <c r="K160" s="88"/>
      <c r="L160" s="89"/>
      <c r="M160" s="1"/>
      <c r="P160" s="1"/>
      <c r="Q160" s="1"/>
      <c r="R160" s="1"/>
      <c r="W160" s="94"/>
      <c r="X160" s="95"/>
      <c r="Y160" s="4"/>
      <c r="Z160" s="22"/>
      <c r="AA160" s="4"/>
      <c r="AB160" s="12"/>
      <c r="AC160" s="7"/>
      <c r="AD160" s="7"/>
    </row>
    <row r="161" spans="2:36" ht="15.6">
      <c r="F161" s="1"/>
      <c r="G161" s="88"/>
      <c r="H161" s="89"/>
      <c r="I161" s="1"/>
      <c r="J161" s="1"/>
      <c r="K161" s="88"/>
      <c r="L161" s="89"/>
      <c r="M161" s="1"/>
      <c r="P161" s="1"/>
      <c r="Q161" s="1"/>
      <c r="R161" s="1"/>
      <c r="W161" s="93"/>
      <c r="X161" s="92"/>
      <c r="Y161" s="4"/>
      <c r="Z161" s="12"/>
      <c r="AA161" s="4"/>
      <c r="AB161" s="12"/>
      <c r="AC161" s="7"/>
      <c r="AD161" s="7"/>
      <c r="AE161" s="5"/>
      <c r="AF161" s="5"/>
      <c r="AG161" s="5"/>
      <c r="AH161" s="5"/>
      <c r="AI161" s="5"/>
      <c r="AJ161" s="5"/>
    </row>
    <row r="162" spans="2:36" ht="15.6">
      <c r="F162" s="1"/>
      <c r="G162" s="88"/>
      <c r="H162" s="89"/>
      <c r="I162" s="1"/>
      <c r="J162" s="1"/>
      <c r="K162" s="88"/>
      <c r="L162" s="89"/>
      <c r="M162" s="1"/>
      <c r="P162" s="1"/>
      <c r="Q162" s="1"/>
      <c r="R162" s="1"/>
      <c r="W162" s="93"/>
      <c r="X162" s="92"/>
      <c r="Y162" s="4"/>
      <c r="Z162" s="12"/>
      <c r="AA162" s="4"/>
      <c r="AB162" s="12"/>
      <c r="AC162" s="7"/>
      <c r="AD162" s="7"/>
      <c r="AE162" s="5"/>
      <c r="AF162" s="5"/>
      <c r="AG162" s="5"/>
      <c r="AH162" s="5"/>
      <c r="AI162" s="5"/>
      <c r="AJ162" s="5"/>
    </row>
    <row r="163" spans="2:36" ht="15.6">
      <c r="F163" s="1"/>
      <c r="G163" s="88"/>
      <c r="H163" s="89"/>
      <c r="I163" s="1"/>
      <c r="J163" s="1"/>
      <c r="K163" s="88"/>
      <c r="L163" s="89"/>
      <c r="M163" s="1"/>
      <c r="O163" s="1"/>
      <c r="P163" s="1"/>
      <c r="Q163" s="1"/>
      <c r="R163" s="1"/>
      <c r="S163" s="4"/>
      <c r="T163" s="52">
        <v>0</v>
      </c>
      <c r="U163" s="90"/>
      <c r="V163" s="91"/>
      <c r="W163" s="93"/>
      <c r="X163" s="92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5.6">
      <c r="F164" s="1"/>
      <c r="G164" s="88"/>
      <c r="H164" s="89"/>
      <c r="I164" s="1"/>
      <c r="J164" s="1"/>
      <c r="K164" s="88"/>
      <c r="L164" s="89"/>
      <c r="M164" s="1"/>
      <c r="N164" s="1"/>
      <c r="O164" s="1"/>
      <c r="P164" s="1"/>
      <c r="Q164" s="1"/>
      <c r="R164" s="1"/>
      <c r="S164" s="4"/>
      <c r="T164" s="6"/>
      <c r="U164" s="90"/>
      <c r="V164" s="91"/>
      <c r="W164" s="92"/>
      <c r="X164" s="92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5.6">
      <c r="F165" s="1"/>
      <c r="G165" s="88"/>
      <c r="H165" s="89"/>
      <c r="I165" s="1"/>
      <c r="J165" s="1"/>
      <c r="K165" s="88"/>
      <c r="L165" s="89"/>
      <c r="M165" s="1"/>
      <c r="N165" s="1"/>
      <c r="O165" s="1"/>
      <c r="P165" s="1"/>
      <c r="Q165" s="1"/>
      <c r="R165" s="1"/>
      <c r="S165" s="4"/>
      <c r="T165" s="6"/>
      <c r="U165" s="90"/>
      <c r="V165" s="91"/>
      <c r="W165" s="92"/>
      <c r="X165" s="92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6">
      <c r="B166" s="5"/>
      <c r="C166" s="9"/>
      <c r="D166" s="56"/>
      <c r="E166" s="56"/>
      <c r="F166" s="10"/>
      <c r="G166" s="57"/>
      <c r="H166" s="57"/>
      <c r="I166" s="10"/>
      <c r="J166" s="10"/>
      <c r="K166" s="57"/>
      <c r="L166" s="57"/>
      <c r="M166" s="10"/>
      <c r="N166" s="10"/>
      <c r="O166" s="10"/>
      <c r="P166" s="10"/>
      <c r="Q166" s="10"/>
      <c r="R166" s="10"/>
      <c r="S166" s="12"/>
      <c r="T166" s="11"/>
      <c r="U166" s="58"/>
      <c r="V166" s="58"/>
      <c r="W166" s="92"/>
      <c r="X166" s="92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6">
      <c r="B167" s="5"/>
      <c r="C167" s="9"/>
      <c r="D167" s="56"/>
      <c r="E167" s="56"/>
      <c r="F167" s="10"/>
      <c r="G167" s="57"/>
      <c r="H167" s="57"/>
      <c r="I167" s="10"/>
      <c r="J167" s="10"/>
      <c r="K167" s="57"/>
      <c r="L167" s="57"/>
      <c r="M167" s="10"/>
      <c r="N167" s="10"/>
      <c r="O167" s="10"/>
      <c r="P167" s="10"/>
      <c r="Q167" s="10"/>
      <c r="R167" s="10"/>
      <c r="S167" s="12"/>
      <c r="T167" s="11"/>
      <c r="U167" s="58"/>
      <c r="V167" s="58"/>
      <c r="W167" s="92"/>
      <c r="X167" s="92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6">
      <c r="B168" s="5"/>
      <c r="C168" s="9"/>
      <c r="D168" s="56"/>
      <c r="E168" s="56"/>
      <c r="F168" s="10"/>
      <c r="G168" s="57"/>
      <c r="H168" s="57"/>
      <c r="I168" s="10"/>
      <c r="J168" s="10"/>
      <c r="K168" s="57"/>
      <c r="L168" s="57"/>
      <c r="M168" s="10"/>
      <c r="N168" s="10"/>
      <c r="O168" s="10"/>
      <c r="P168" s="10"/>
      <c r="Q168" s="10"/>
      <c r="R168" s="10"/>
      <c r="S168" s="10"/>
      <c r="T168" s="11"/>
      <c r="U168" s="58"/>
      <c r="V168" s="58"/>
      <c r="W168" s="57"/>
      <c r="X168" s="57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6">
      <c r="B169" s="5"/>
      <c r="C169" s="9"/>
      <c r="D169" s="56"/>
      <c r="E169" s="56"/>
      <c r="F169" s="10"/>
      <c r="G169" s="57"/>
      <c r="H169" s="57"/>
      <c r="I169" s="10"/>
      <c r="J169" s="10"/>
      <c r="K169" s="57"/>
      <c r="L169" s="57"/>
      <c r="M169" s="10"/>
      <c r="N169" s="10"/>
      <c r="O169" s="10"/>
      <c r="P169" s="10"/>
      <c r="Q169" s="10"/>
      <c r="R169" s="10"/>
      <c r="S169" s="10"/>
      <c r="T169" s="11"/>
      <c r="U169" s="58"/>
      <c r="V169" s="58"/>
      <c r="W169" s="57"/>
      <c r="X169" s="57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6">
      <c r="B170" s="5"/>
      <c r="C170" s="9"/>
      <c r="D170" s="56"/>
      <c r="E170" s="56"/>
      <c r="F170" s="10"/>
      <c r="G170" s="57"/>
      <c r="H170" s="57"/>
      <c r="I170" s="10"/>
      <c r="J170" s="10"/>
      <c r="K170" s="57"/>
      <c r="L170" s="57"/>
      <c r="M170" s="10"/>
      <c r="N170" s="10"/>
      <c r="O170" s="10"/>
      <c r="P170" s="10"/>
      <c r="Q170" s="10"/>
      <c r="R170" s="10"/>
      <c r="S170" s="10"/>
      <c r="T170" s="11"/>
      <c r="U170" s="58"/>
      <c r="V170" s="58"/>
      <c r="W170" s="57"/>
      <c r="X170" s="57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6">
      <c r="B171" s="5"/>
      <c r="C171" s="9"/>
      <c r="D171" s="56"/>
      <c r="E171" s="56"/>
      <c r="F171" s="10"/>
      <c r="G171" s="57"/>
      <c r="H171" s="57"/>
      <c r="I171" s="10"/>
      <c r="J171" s="10"/>
      <c r="K171" s="57"/>
      <c r="L171" s="57"/>
      <c r="M171" s="10"/>
      <c r="N171" s="10"/>
      <c r="O171" s="10"/>
      <c r="P171" s="10"/>
      <c r="Q171" s="10"/>
      <c r="R171" s="10"/>
      <c r="S171" s="10"/>
      <c r="T171" s="11"/>
      <c r="U171" s="58"/>
      <c r="V171" s="58"/>
      <c r="W171" s="57"/>
      <c r="X171" s="57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6">
      <c r="B172" s="5"/>
      <c r="C172" s="9"/>
      <c r="D172" s="56"/>
      <c r="E172" s="56"/>
      <c r="F172" s="10"/>
      <c r="G172" s="57"/>
      <c r="H172" s="57"/>
      <c r="I172" s="10"/>
      <c r="J172" s="10"/>
      <c r="K172" s="57"/>
      <c r="L172" s="57"/>
      <c r="M172" s="10"/>
      <c r="N172" s="10"/>
      <c r="O172" s="10"/>
      <c r="P172" s="10"/>
      <c r="Q172" s="10"/>
      <c r="R172" s="10"/>
      <c r="S172" s="10"/>
      <c r="T172" s="11"/>
      <c r="U172" s="58"/>
      <c r="V172" s="58"/>
      <c r="W172" s="57"/>
      <c r="X172" s="57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6">
      <c r="B173" s="5"/>
      <c r="C173" s="9"/>
      <c r="D173" s="56"/>
      <c r="E173" s="56"/>
      <c r="F173" s="10"/>
      <c r="G173" s="57"/>
      <c r="H173" s="57"/>
      <c r="I173" s="10"/>
      <c r="J173" s="10"/>
      <c r="K173" s="57"/>
      <c r="L173" s="57"/>
      <c r="M173" s="10"/>
      <c r="N173" s="10"/>
      <c r="O173" s="10"/>
      <c r="P173" s="10"/>
      <c r="Q173" s="10"/>
      <c r="R173" s="10"/>
      <c r="S173" s="10"/>
      <c r="T173" s="11"/>
      <c r="U173" s="58"/>
      <c r="V173" s="58"/>
      <c r="W173" s="57"/>
      <c r="X173" s="57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6">
      <c r="B174" s="5"/>
      <c r="C174" s="9"/>
      <c r="D174" s="56"/>
      <c r="E174" s="56"/>
      <c r="F174" s="10"/>
      <c r="G174" s="57"/>
      <c r="H174" s="57"/>
      <c r="I174" s="10"/>
      <c r="J174" s="10"/>
      <c r="K174" s="57"/>
      <c r="L174" s="57"/>
      <c r="M174" s="10"/>
      <c r="N174" s="10"/>
      <c r="O174" s="10"/>
      <c r="P174" s="10"/>
      <c r="Q174" s="10"/>
      <c r="R174" s="10"/>
      <c r="S174" s="10"/>
      <c r="T174" s="11"/>
      <c r="U174" s="58"/>
      <c r="V174" s="58"/>
      <c r="W174" s="57"/>
      <c r="X174" s="57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6">
      <c r="B175" s="5"/>
      <c r="C175" s="9"/>
      <c r="D175" s="56"/>
      <c r="E175" s="56"/>
      <c r="F175" s="10"/>
      <c r="G175" s="57"/>
      <c r="H175" s="57"/>
      <c r="I175" s="10"/>
      <c r="J175" s="10"/>
      <c r="K175" s="57"/>
      <c r="L175" s="57"/>
      <c r="M175" s="10"/>
      <c r="N175" s="10"/>
      <c r="O175" s="10"/>
      <c r="P175" s="10"/>
      <c r="Q175" s="10"/>
      <c r="R175" s="10"/>
      <c r="S175" s="10"/>
      <c r="T175" s="11"/>
      <c r="U175" s="58"/>
      <c r="V175" s="58"/>
      <c r="W175" s="57"/>
      <c r="X175" s="57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6">
      <c r="B176" s="5"/>
      <c r="C176" s="9"/>
      <c r="D176" s="56"/>
      <c r="E176" s="56"/>
      <c r="F176" s="10"/>
      <c r="G176" s="57"/>
      <c r="H176" s="57"/>
      <c r="I176" s="10"/>
      <c r="J176" s="10"/>
      <c r="K176" s="57"/>
      <c r="L176" s="57"/>
      <c r="M176" s="10"/>
      <c r="N176" s="10"/>
      <c r="O176" s="10"/>
      <c r="P176" s="10"/>
      <c r="Q176" s="10"/>
      <c r="R176" s="10"/>
      <c r="S176" s="10"/>
      <c r="T176" s="11"/>
      <c r="U176" s="58"/>
      <c r="V176" s="58"/>
      <c r="W176" s="57"/>
      <c r="X176" s="57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6">
      <c r="B177" s="5"/>
      <c r="C177" s="9"/>
      <c r="D177" s="56"/>
      <c r="E177" s="56"/>
      <c r="F177" s="10"/>
      <c r="G177" s="57"/>
      <c r="H177" s="57"/>
      <c r="I177" s="10"/>
      <c r="J177" s="10"/>
      <c r="K177" s="57"/>
      <c r="L177" s="57"/>
      <c r="M177" s="10"/>
      <c r="N177" s="10"/>
      <c r="O177" s="10"/>
      <c r="P177" s="10"/>
      <c r="Q177" s="10"/>
      <c r="R177" s="10"/>
      <c r="S177" s="10"/>
      <c r="T177" s="11"/>
      <c r="U177" s="58"/>
      <c r="V177" s="58"/>
      <c r="W177" s="57"/>
      <c r="X177" s="57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6">
      <c r="B178" s="5"/>
      <c r="C178" s="9"/>
      <c r="D178" s="56"/>
      <c r="E178" s="56"/>
      <c r="F178" s="10"/>
      <c r="G178" s="57"/>
      <c r="H178" s="57"/>
      <c r="I178" s="10"/>
      <c r="J178" s="10"/>
      <c r="K178" s="57"/>
      <c r="L178" s="57"/>
      <c r="M178" s="10"/>
      <c r="N178" s="10"/>
      <c r="O178" s="10"/>
      <c r="P178" s="10"/>
      <c r="Q178" s="10"/>
      <c r="R178" s="10"/>
      <c r="S178" s="10"/>
      <c r="T178" s="11"/>
      <c r="U178" s="58"/>
      <c r="V178" s="58"/>
      <c r="W178" s="57"/>
      <c r="X178" s="57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6">
      <c r="B179" s="5"/>
      <c r="C179" s="9"/>
      <c r="D179" s="56"/>
      <c r="E179" s="56"/>
      <c r="F179" s="10"/>
      <c r="G179" s="57"/>
      <c r="H179" s="57"/>
      <c r="I179" s="10"/>
      <c r="J179" s="10"/>
      <c r="K179" s="57"/>
      <c r="L179" s="57"/>
      <c r="M179" s="10"/>
      <c r="N179" s="10"/>
      <c r="O179" s="10"/>
      <c r="P179" s="10"/>
      <c r="Q179" s="10"/>
      <c r="R179" s="10"/>
      <c r="S179" s="10"/>
      <c r="T179" s="11"/>
      <c r="U179" s="58"/>
      <c r="V179" s="58"/>
      <c r="W179" s="57"/>
      <c r="X179" s="57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6">
      <c r="B180" s="5"/>
      <c r="C180" s="9"/>
      <c r="D180" s="56"/>
      <c r="E180" s="56"/>
      <c r="F180" s="10"/>
      <c r="G180" s="57"/>
      <c r="H180" s="57"/>
      <c r="I180" s="10"/>
      <c r="J180" s="10"/>
      <c r="K180" s="57"/>
      <c r="L180" s="57"/>
      <c r="M180" s="10"/>
      <c r="N180" s="10"/>
      <c r="O180" s="10"/>
      <c r="P180" s="10"/>
      <c r="Q180" s="10"/>
      <c r="R180" s="10"/>
      <c r="S180" s="10"/>
      <c r="T180" s="11"/>
      <c r="U180" s="58"/>
      <c r="V180" s="58"/>
      <c r="W180" s="57"/>
      <c r="X180" s="57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6">
      <c r="B181" s="5"/>
      <c r="C181" s="9"/>
      <c r="D181" s="56"/>
      <c r="E181" s="56"/>
      <c r="F181" s="10"/>
      <c r="G181" s="57"/>
      <c r="H181" s="57"/>
      <c r="I181" s="10"/>
      <c r="J181" s="10"/>
      <c r="K181" s="57"/>
      <c r="L181" s="57"/>
      <c r="M181" s="10"/>
      <c r="N181" s="10"/>
      <c r="O181" s="10"/>
      <c r="P181" s="10"/>
      <c r="Q181" s="10"/>
      <c r="R181" s="10"/>
      <c r="S181" s="10"/>
      <c r="T181" s="11"/>
      <c r="U181" s="58"/>
      <c r="V181" s="58"/>
      <c r="W181" s="57"/>
      <c r="X181" s="57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6">
      <c r="B182" s="5"/>
      <c r="C182" s="9"/>
      <c r="D182" s="56"/>
      <c r="E182" s="56"/>
      <c r="F182" s="10"/>
      <c r="G182" s="57"/>
      <c r="H182" s="57"/>
      <c r="I182" s="10"/>
      <c r="J182" s="10"/>
      <c r="K182" s="57"/>
      <c r="L182" s="57"/>
      <c r="M182" s="10"/>
      <c r="N182" s="10"/>
      <c r="O182" s="10"/>
      <c r="P182" s="10"/>
      <c r="Q182" s="10"/>
      <c r="R182" s="10"/>
      <c r="S182" s="10"/>
      <c r="T182" s="11"/>
      <c r="U182" s="58"/>
      <c r="V182" s="58"/>
      <c r="W182" s="57"/>
      <c r="X182" s="57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6">
      <c r="B183" s="5"/>
      <c r="C183" s="9"/>
      <c r="D183" s="56"/>
      <c r="E183" s="56"/>
      <c r="F183" s="10"/>
      <c r="G183" s="57"/>
      <c r="H183" s="57"/>
      <c r="I183" s="10"/>
      <c r="J183" s="10"/>
      <c r="K183" s="57"/>
      <c r="L183" s="57"/>
      <c r="M183" s="10"/>
      <c r="N183" s="10"/>
      <c r="O183" s="10"/>
      <c r="P183" s="10"/>
      <c r="Q183" s="10"/>
      <c r="R183" s="10"/>
      <c r="S183" s="10"/>
      <c r="T183" s="11"/>
      <c r="U183" s="58"/>
      <c r="V183" s="58"/>
      <c r="W183" s="57"/>
      <c r="X183" s="57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586"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  <mergeCell ref="W31:X31"/>
    <mergeCell ref="W21:X21"/>
    <mergeCell ref="W23:X23"/>
    <mergeCell ref="W22:X22"/>
    <mergeCell ref="W30:X30"/>
    <mergeCell ref="W29:X29"/>
    <mergeCell ref="W32:X32"/>
    <mergeCell ref="W16:X16"/>
    <mergeCell ref="W15:X15"/>
    <mergeCell ref="W20:X20"/>
    <mergeCell ref="W28:X28"/>
    <mergeCell ref="W27:X27"/>
    <mergeCell ref="W26:X26"/>
    <mergeCell ref="W25:X25"/>
    <mergeCell ref="W19:X19"/>
    <mergeCell ref="W18:X18"/>
    <mergeCell ref="W17:X17"/>
    <mergeCell ref="W24:X24"/>
    <mergeCell ref="W40:X40"/>
    <mergeCell ref="W33:X33"/>
    <mergeCell ref="W38:X38"/>
    <mergeCell ref="W36:X36"/>
    <mergeCell ref="W46:X46"/>
    <mergeCell ref="W37:X37"/>
    <mergeCell ref="W44:X44"/>
    <mergeCell ref="W43:X43"/>
    <mergeCell ref="W42:X42"/>
    <mergeCell ref="W41:X41"/>
    <mergeCell ref="W45:X45"/>
    <mergeCell ref="W35:X35"/>
    <mergeCell ref="W34:X34"/>
    <mergeCell ref="W49:X49"/>
    <mergeCell ref="W48:X48"/>
    <mergeCell ref="W47:X47"/>
    <mergeCell ref="G55:H55"/>
    <mergeCell ref="K55:L55"/>
    <mergeCell ref="W55:X55"/>
    <mergeCell ref="G54:H54"/>
    <mergeCell ref="K54:L54"/>
    <mergeCell ref="W54:X54"/>
    <mergeCell ref="G52:H52"/>
    <mergeCell ref="K52:L52"/>
    <mergeCell ref="W52:X52"/>
    <mergeCell ref="W51:X51"/>
    <mergeCell ref="W50:X50"/>
    <mergeCell ref="G53:H53"/>
    <mergeCell ref="K53:L53"/>
    <mergeCell ref="W53:X53"/>
    <mergeCell ref="G57:H57"/>
    <mergeCell ref="K57:L57"/>
    <mergeCell ref="W57:X57"/>
    <mergeCell ref="G56:H56"/>
    <mergeCell ref="K56:L56"/>
    <mergeCell ref="W56:X56"/>
    <mergeCell ref="G61:H61"/>
    <mergeCell ref="K61:L61"/>
    <mergeCell ref="W61:X61"/>
    <mergeCell ref="G60:H60"/>
    <mergeCell ref="K60:L60"/>
    <mergeCell ref="W60:X60"/>
    <mergeCell ref="G59:H59"/>
    <mergeCell ref="K59:L59"/>
    <mergeCell ref="W59:X59"/>
    <mergeCell ref="G58:H58"/>
    <mergeCell ref="K58:L58"/>
    <mergeCell ref="W58:X58"/>
    <mergeCell ref="W72:X72"/>
    <mergeCell ref="G71:H71"/>
    <mergeCell ref="G65:H65"/>
    <mergeCell ref="K65:L65"/>
    <mergeCell ref="W65:X65"/>
    <mergeCell ref="G64:H64"/>
    <mergeCell ref="K64:L64"/>
    <mergeCell ref="W64:X64"/>
    <mergeCell ref="G63:H63"/>
    <mergeCell ref="K63:L63"/>
    <mergeCell ref="W63:X63"/>
    <mergeCell ref="G68:H68"/>
    <mergeCell ref="K68:L68"/>
    <mergeCell ref="W68:X68"/>
    <mergeCell ref="G67:H67"/>
    <mergeCell ref="K67:L67"/>
    <mergeCell ref="W67:X67"/>
    <mergeCell ref="G66:H66"/>
    <mergeCell ref="K66:L66"/>
    <mergeCell ref="W66:X66"/>
    <mergeCell ref="K97:L97"/>
    <mergeCell ref="U97:V97"/>
    <mergeCell ref="G62:H62"/>
    <mergeCell ref="K62:L62"/>
    <mergeCell ref="W62:X62"/>
    <mergeCell ref="G69:H69"/>
    <mergeCell ref="K69:L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W74:X74"/>
    <mergeCell ref="G73:H73"/>
    <mergeCell ref="K73:L73"/>
    <mergeCell ref="W73:X73"/>
    <mergeCell ref="G72:H72"/>
    <mergeCell ref="K72:L72"/>
    <mergeCell ref="N16:O16"/>
    <mergeCell ref="W104:X104"/>
    <mergeCell ref="G103:H103"/>
    <mergeCell ref="K103:L103"/>
    <mergeCell ref="K71:L71"/>
    <mergeCell ref="W71:X71"/>
    <mergeCell ref="G70:H70"/>
    <mergeCell ref="N14:O14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N15:O15"/>
    <mergeCell ref="W103:X103"/>
    <mergeCell ref="G102:H102"/>
    <mergeCell ref="K102:L102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N20:O20"/>
    <mergeCell ref="N42:O42"/>
    <mergeCell ref="N41:O41"/>
    <mergeCell ref="N40:O40"/>
    <mergeCell ref="W97:X97"/>
    <mergeCell ref="G96:H96"/>
    <mergeCell ref="K96:L96"/>
    <mergeCell ref="N17:O17"/>
    <mergeCell ref="N19:O19"/>
    <mergeCell ref="W107:X107"/>
    <mergeCell ref="G106:H106"/>
    <mergeCell ref="K106:L106"/>
    <mergeCell ref="N18:O18"/>
    <mergeCell ref="W106:X106"/>
    <mergeCell ref="G105:H105"/>
    <mergeCell ref="K105:L10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N24:O24"/>
    <mergeCell ref="W105:X105"/>
    <mergeCell ref="G104:H104"/>
    <mergeCell ref="K104:L104"/>
    <mergeCell ref="N23:O23"/>
    <mergeCell ref="W111:X111"/>
    <mergeCell ref="G110:H110"/>
    <mergeCell ref="K110:L110"/>
    <mergeCell ref="N22:O22"/>
    <mergeCell ref="W110:X110"/>
    <mergeCell ref="G101:H101"/>
    <mergeCell ref="K101:L101"/>
    <mergeCell ref="U101:V101"/>
    <mergeCell ref="W101:X101"/>
    <mergeCell ref="G108:H108"/>
    <mergeCell ref="K108:L108"/>
    <mergeCell ref="U90:V90"/>
    <mergeCell ref="W90:X90"/>
    <mergeCell ref="G89:H89"/>
    <mergeCell ref="K89:L89"/>
    <mergeCell ref="U89:V89"/>
    <mergeCell ref="W89:X89"/>
    <mergeCell ref="G88:H88"/>
    <mergeCell ref="K88:L88"/>
    <mergeCell ref="N30:O30"/>
    <mergeCell ref="W108:X108"/>
    <mergeCell ref="G107:H107"/>
    <mergeCell ref="K107:L107"/>
    <mergeCell ref="N21:O21"/>
    <mergeCell ref="W109:X109"/>
    <mergeCell ref="G116:H116"/>
    <mergeCell ref="K116:L116"/>
    <mergeCell ref="N28:O28"/>
    <mergeCell ref="W116:X116"/>
    <mergeCell ref="G115:H115"/>
    <mergeCell ref="K115:L115"/>
    <mergeCell ref="N27:O27"/>
    <mergeCell ref="W115:X115"/>
    <mergeCell ref="G114:H114"/>
    <mergeCell ref="K114:L114"/>
    <mergeCell ref="N26:O26"/>
    <mergeCell ref="W114:X114"/>
    <mergeCell ref="G113:H113"/>
    <mergeCell ref="K113:L113"/>
    <mergeCell ref="N25:O25"/>
    <mergeCell ref="W113:X113"/>
    <mergeCell ref="G112:H112"/>
    <mergeCell ref="K112:L112"/>
    <mergeCell ref="N33:O33"/>
    <mergeCell ref="W112:X112"/>
    <mergeCell ref="G111:H111"/>
    <mergeCell ref="K111:L111"/>
    <mergeCell ref="N32:O32"/>
    <mergeCell ref="W120:X120"/>
    <mergeCell ref="G119:H119"/>
    <mergeCell ref="K119:L119"/>
    <mergeCell ref="N31:O31"/>
    <mergeCell ref="W119:X119"/>
    <mergeCell ref="G118:H118"/>
    <mergeCell ref="K118:L11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N39:O39"/>
    <mergeCell ref="W118:X118"/>
    <mergeCell ref="G109:H109"/>
    <mergeCell ref="K109:L109"/>
    <mergeCell ref="N38:O38"/>
    <mergeCell ref="W126:X126"/>
    <mergeCell ref="G117:H117"/>
    <mergeCell ref="K117:L117"/>
    <mergeCell ref="N29:O29"/>
    <mergeCell ref="W117:X117"/>
    <mergeCell ref="G124:H124"/>
    <mergeCell ref="K124:L124"/>
    <mergeCell ref="N36:O36"/>
    <mergeCell ref="W124:X124"/>
    <mergeCell ref="G123:H123"/>
    <mergeCell ref="K123:L123"/>
    <mergeCell ref="N35:O35"/>
    <mergeCell ref="W123:X123"/>
    <mergeCell ref="G122:H122"/>
    <mergeCell ref="K122:L122"/>
    <mergeCell ref="N34:O34"/>
    <mergeCell ref="W122:X122"/>
    <mergeCell ref="G121:H121"/>
    <mergeCell ref="K121:L121"/>
    <mergeCell ref="N37:O37"/>
    <mergeCell ref="W121:X121"/>
    <mergeCell ref="G120:H120"/>
    <mergeCell ref="K120:L120"/>
    <mergeCell ref="N44:O44"/>
    <mergeCell ref="W132:X132"/>
    <mergeCell ref="G131:H131"/>
    <mergeCell ref="K131:L131"/>
    <mergeCell ref="N43:O43"/>
    <mergeCell ref="W131:X131"/>
    <mergeCell ref="G130:H130"/>
    <mergeCell ref="K130:L130"/>
    <mergeCell ref="W130:X130"/>
    <mergeCell ref="G129:H129"/>
    <mergeCell ref="K129:L129"/>
    <mergeCell ref="W129:X129"/>
    <mergeCell ref="G128:H128"/>
    <mergeCell ref="K128:L128"/>
    <mergeCell ref="W128:X128"/>
    <mergeCell ref="G127:H127"/>
    <mergeCell ref="K127:L127"/>
    <mergeCell ref="N48:O48"/>
    <mergeCell ref="N66:O66"/>
    <mergeCell ref="N65:O65"/>
    <mergeCell ref="N64:O64"/>
    <mergeCell ref="W127:X127"/>
    <mergeCell ref="G126:H126"/>
    <mergeCell ref="K126:L126"/>
    <mergeCell ref="N47:O47"/>
    <mergeCell ref="W135:X135"/>
    <mergeCell ref="G134:H134"/>
    <mergeCell ref="K134:L134"/>
    <mergeCell ref="N46:O46"/>
    <mergeCell ref="W134:X134"/>
    <mergeCell ref="G125:H125"/>
    <mergeCell ref="K125:L125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N54:O54"/>
    <mergeCell ref="W125:X125"/>
    <mergeCell ref="G132:H132"/>
    <mergeCell ref="K132:L132"/>
    <mergeCell ref="N45:O45"/>
    <mergeCell ref="W133:X133"/>
    <mergeCell ref="G140:H140"/>
    <mergeCell ref="K140:L140"/>
    <mergeCell ref="N52:O52"/>
    <mergeCell ref="W140:X140"/>
    <mergeCell ref="G139:H139"/>
    <mergeCell ref="K139:L139"/>
    <mergeCell ref="N51:O51"/>
    <mergeCell ref="W139:X139"/>
    <mergeCell ref="G138:H138"/>
    <mergeCell ref="K138:L138"/>
    <mergeCell ref="N50:O50"/>
    <mergeCell ref="W138:X138"/>
    <mergeCell ref="G137:H137"/>
    <mergeCell ref="K137:L137"/>
    <mergeCell ref="N49:O49"/>
    <mergeCell ref="W137:X137"/>
    <mergeCell ref="G136:H136"/>
    <mergeCell ref="K136:L136"/>
    <mergeCell ref="N57:O57"/>
    <mergeCell ref="W136:X136"/>
    <mergeCell ref="G135:H135"/>
    <mergeCell ref="K135:L135"/>
    <mergeCell ref="N56:O56"/>
    <mergeCell ref="W144:X144"/>
    <mergeCell ref="G143:H143"/>
    <mergeCell ref="K143:L143"/>
    <mergeCell ref="N55:O55"/>
    <mergeCell ref="W143:X143"/>
    <mergeCell ref="G142:H142"/>
    <mergeCell ref="K142:L14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N63:O63"/>
    <mergeCell ref="W142:X142"/>
    <mergeCell ref="G133:H133"/>
    <mergeCell ref="K133:L133"/>
    <mergeCell ref="N62:O62"/>
    <mergeCell ref="W150:X150"/>
    <mergeCell ref="G141:H141"/>
    <mergeCell ref="K141:L141"/>
    <mergeCell ref="N53:O53"/>
    <mergeCell ref="W141:X141"/>
    <mergeCell ref="G148:H148"/>
    <mergeCell ref="K148:L148"/>
    <mergeCell ref="N60:O60"/>
    <mergeCell ref="W148:X148"/>
    <mergeCell ref="G147:H147"/>
    <mergeCell ref="K147:L147"/>
    <mergeCell ref="N59:O59"/>
    <mergeCell ref="W147:X147"/>
    <mergeCell ref="G146:H146"/>
    <mergeCell ref="K146:L146"/>
    <mergeCell ref="N58:O58"/>
    <mergeCell ref="W146:X146"/>
    <mergeCell ref="G145:H145"/>
    <mergeCell ref="K145:L145"/>
    <mergeCell ref="N61:O61"/>
    <mergeCell ref="W145:X145"/>
    <mergeCell ref="G144:H144"/>
    <mergeCell ref="K144:L144"/>
    <mergeCell ref="K156:L156"/>
    <mergeCell ref="N68:O68"/>
    <mergeCell ref="W156:X156"/>
    <mergeCell ref="G155:H155"/>
    <mergeCell ref="K155:L155"/>
    <mergeCell ref="N67:O67"/>
    <mergeCell ref="W155:X155"/>
    <mergeCell ref="G154:H154"/>
    <mergeCell ref="K154:L154"/>
    <mergeCell ref="W154:X154"/>
    <mergeCell ref="G153:H153"/>
    <mergeCell ref="K153:L153"/>
    <mergeCell ref="W153:X153"/>
    <mergeCell ref="G152:H152"/>
    <mergeCell ref="K152:L152"/>
    <mergeCell ref="W152:X152"/>
    <mergeCell ref="G151:H151"/>
    <mergeCell ref="K151:L151"/>
    <mergeCell ref="N69:O69"/>
    <mergeCell ref="W151:X151"/>
    <mergeCell ref="G150:H150"/>
    <mergeCell ref="K150:L150"/>
    <mergeCell ref="W98:X98"/>
    <mergeCell ref="G97:H97"/>
    <mergeCell ref="G159:H159"/>
    <mergeCell ref="K159:L159"/>
    <mergeCell ref="N71:O71"/>
    <mergeCell ref="W159:X159"/>
    <mergeCell ref="G158:H158"/>
    <mergeCell ref="K158:L158"/>
    <mergeCell ref="N70:O70"/>
    <mergeCell ref="W158:X158"/>
    <mergeCell ref="G149:H149"/>
    <mergeCell ref="K149:L149"/>
    <mergeCell ref="U79:V79"/>
    <mergeCell ref="W79:X79"/>
    <mergeCell ref="G78:H78"/>
    <mergeCell ref="K78:L78"/>
    <mergeCell ref="U78:V78"/>
    <mergeCell ref="W78:X78"/>
    <mergeCell ref="K70:L70"/>
    <mergeCell ref="W70:X70"/>
    <mergeCell ref="G157:H157"/>
    <mergeCell ref="K157:L157"/>
    <mergeCell ref="W157:X157"/>
    <mergeCell ref="N74:O74"/>
    <mergeCell ref="W149:X149"/>
    <mergeCell ref="G156:H156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W162:X162"/>
    <mergeCell ref="G161:H161"/>
    <mergeCell ref="K161:L161"/>
    <mergeCell ref="N73:O73"/>
    <mergeCell ref="W161:X161"/>
    <mergeCell ref="G160:H160"/>
    <mergeCell ref="K160:L160"/>
    <mergeCell ref="N72:O72"/>
    <mergeCell ref="W160:X160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4"/>
  <cols>
    <col min="4" max="4" width="11.21875" style="7" customWidth="1"/>
    <col min="5" max="5" width="12" customWidth="1"/>
    <col min="6" max="6" width="21.77734375" customWidth="1"/>
    <col min="7" max="9" width="10.21875" bestFit="1" customWidth="1"/>
    <col min="10" max="10" width="18.5546875" customWidth="1"/>
  </cols>
  <sheetData>
    <row r="5" spans="3:10" ht="17.55" customHeight="1">
      <c r="C5" s="126" t="s">
        <v>23</v>
      </c>
      <c r="D5" s="126"/>
      <c r="E5" s="126"/>
      <c r="F5" s="126"/>
      <c r="G5" s="126"/>
      <c r="H5" s="126"/>
      <c r="I5" s="126"/>
      <c r="J5" s="23"/>
    </row>
    <row r="6" spans="3:10">
      <c r="C6" s="127" t="s">
        <v>24</v>
      </c>
      <c r="D6" s="127"/>
      <c r="E6" s="127"/>
      <c r="F6" s="127"/>
      <c r="G6" s="127"/>
      <c r="H6" s="127"/>
      <c r="I6" s="127"/>
      <c r="J6" s="127"/>
    </row>
    <row r="7" spans="3:10" ht="31.2" customHeight="1">
      <c r="C7" s="127" t="s">
        <v>25</v>
      </c>
      <c r="D7" s="127"/>
      <c r="E7" s="127"/>
      <c r="F7" s="127"/>
      <c r="G7" s="124" t="s">
        <v>68</v>
      </c>
      <c r="H7" s="124"/>
      <c r="I7" s="124"/>
      <c r="J7" s="124"/>
    </row>
    <row r="8" spans="3:10" ht="15.6" customHeight="1">
      <c r="C8" s="124" t="s">
        <v>69</v>
      </c>
      <c r="D8" s="124"/>
      <c r="E8" s="124"/>
      <c r="F8" s="124"/>
      <c r="G8" s="125" t="s">
        <v>33</v>
      </c>
      <c r="H8" s="125"/>
      <c r="I8" s="125"/>
      <c r="J8" s="125"/>
    </row>
    <row r="9" spans="3:10" ht="15">
      <c r="C9" s="120"/>
      <c r="D9" s="120"/>
      <c r="E9" s="120"/>
      <c r="F9" s="120"/>
      <c r="G9" s="121"/>
      <c r="H9" s="121"/>
      <c r="I9" s="121"/>
      <c r="J9" s="121"/>
    </row>
    <row r="10" spans="3:10" ht="21.6" customHeight="1">
      <c r="C10" s="122" t="s">
        <v>26</v>
      </c>
      <c r="D10" s="122" t="s">
        <v>16</v>
      </c>
      <c r="E10" s="122"/>
      <c r="F10" s="123" t="s">
        <v>27</v>
      </c>
      <c r="G10" s="123" t="s">
        <v>28</v>
      </c>
      <c r="H10" s="123"/>
      <c r="I10" s="123"/>
      <c r="J10" s="123" t="s">
        <v>29</v>
      </c>
    </row>
    <row r="11" spans="3:10" ht="30.6">
      <c r="C11" s="122"/>
      <c r="D11" s="122"/>
      <c r="E11" s="122"/>
      <c r="F11" s="123"/>
      <c r="G11" s="8" t="s">
        <v>30</v>
      </c>
      <c r="H11" s="8" t="s">
        <v>31</v>
      </c>
      <c r="I11" s="8" t="s">
        <v>32</v>
      </c>
      <c r="J11" s="123"/>
    </row>
    <row r="12" spans="3:10" ht="15.6">
      <c r="C12" s="14">
        <v>1</v>
      </c>
      <c r="D12" s="15" t="e">
        <f>'Spisak studenata'!#REF!</f>
        <v>#REF!</v>
      </c>
      <c r="E12" s="14" t="e">
        <f>'Spisak studenata'!#REF!</f>
        <v>#REF!</v>
      </c>
      <c r="F12" s="17" t="e">
        <f>CONCATENATE('Spisak studenata'!#REF!," ",'Spisak studenata'!#REF!)</f>
        <v>#REF!</v>
      </c>
      <c r="G12" s="4" t="e">
        <f>+IF(ISBLANK('Spisak studenata'!T13),'Spisak studenata'!#REF!,'Spisak studenata'!T13)</f>
        <v>#REF!</v>
      </c>
      <c r="H12" s="4">
        <f>IF(ISBLANK('Spisak studenata'!Z13),'Spisak studenata'!Y13,'Spisak studenata'!Z13)</f>
        <v>0</v>
      </c>
      <c r="I12" s="4" t="e">
        <f>SUM(G12:H12)</f>
        <v>#REF!</v>
      </c>
      <c r="J12" s="4" t="e">
        <f>IF(I12&lt;50,"F",IF(I12&lt;60,"E",IF(I12&lt;70,"D",IF(I12&lt;80,"C",IF(I12&lt;90,"B","A")))))</f>
        <v>#REF!</v>
      </c>
    </row>
    <row r="13" spans="3:10" ht="15.6">
      <c r="C13" s="14">
        <v>2</v>
      </c>
      <c r="D13" s="15" t="e">
        <f>'Spisak studenata'!#REF!</f>
        <v>#REF!</v>
      </c>
      <c r="E13" s="14" t="e">
        <f>'Spisak studenata'!#REF!</f>
        <v>#REF!</v>
      </c>
      <c r="F13" s="17" t="e">
        <f>CONCATENATE('Spisak studenata'!#REF!," ",'Spisak studenata'!#REF!)</f>
        <v>#REF!</v>
      </c>
      <c r="G13" s="4" t="e">
        <f>+IF(ISBLANK('Spisak studenata'!#REF!),'Spisak studenata'!#REF!,'Spisak studenata'!#REF!)</f>
        <v>#REF!</v>
      </c>
      <c r="H13" s="4">
        <f>IF(ISBLANK('Spisak studenata'!Z14),'Spisak studenata'!Y14,'Spisak studenata'!Z14)</f>
        <v>0</v>
      </c>
      <c r="I13" s="4" t="e">
        <f t="shared" ref="I13:I76" si="0">SUM(G13:H13)</f>
        <v>#REF!</v>
      </c>
      <c r="J13" s="4" t="e">
        <f t="shared" ref="J13:J76" si="1">IF(I13&lt;50,"F",IF(I13&lt;60,"E",IF(I13&lt;70,"D",IF(I13&lt;80,"C",IF(I13&lt;90,"B","A")))))</f>
        <v>#REF!</v>
      </c>
    </row>
    <row r="14" spans="3:10" ht="15.6">
      <c r="C14" s="14">
        <v>3</v>
      </c>
      <c r="D14" s="15" t="e">
        <f>'Spisak studenata'!#REF!</f>
        <v>#REF!</v>
      </c>
      <c r="E14" s="14" t="e">
        <f>'Spisak studenata'!#REF!</f>
        <v>#REF!</v>
      </c>
      <c r="F14" s="17" t="e">
        <f>CONCATENATE('Spisak studenata'!#REF!," ",'Spisak studenata'!#REF!)</f>
        <v>#REF!</v>
      </c>
      <c r="G14" s="4" t="e">
        <f>+IF(ISBLANK('Spisak studenata'!#REF!),'Spisak studenata'!#REF!,'Spisak studenata'!#REF!)</f>
        <v>#REF!</v>
      </c>
      <c r="H14" s="4">
        <f>IF(ISBLANK('Spisak studenata'!Z15),'Spisak studenata'!Y15,'Spisak studenata'!Z15)</f>
        <v>0</v>
      </c>
      <c r="I14" s="4" t="e">
        <f t="shared" si="0"/>
        <v>#REF!</v>
      </c>
      <c r="J14" s="4" t="e">
        <f t="shared" si="1"/>
        <v>#REF!</v>
      </c>
    </row>
    <row r="15" spans="3:10" ht="15.6">
      <c r="C15" s="14">
        <v>4</v>
      </c>
      <c r="D15" s="15" t="e">
        <f>'Spisak studenata'!#REF!</f>
        <v>#REF!</v>
      </c>
      <c r="E15" s="14" t="e">
        <f>'Spisak studenata'!#REF!</f>
        <v>#REF!</v>
      </c>
      <c r="F15" s="17" t="e">
        <f>CONCATENATE('Spisak studenata'!#REF!," ",'Spisak studenata'!#REF!)</f>
        <v>#REF!</v>
      </c>
      <c r="G15" s="4" t="e">
        <f>+IF(ISBLANK('Spisak studenata'!#REF!),'Spisak studenata'!#REF!,'Spisak studenata'!#REF!)</f>
        <v>#REF!</v>
      </c>
      <c r="H15" s="4" t="e">
        <f>IF(ISBLANK('Spisak studenata'!#REF!),'Spisak studenata'!#REF!,'Spisak studenata'!#REF!)</f>
        <v>#REF!</v>
      </c>
      <c r="I15" s="4" t="e">
        <f t="shared" si="0"/>
        <v>#REF!</v>
      </c>
      <c r="J15" s="4" t="e">
        <f t="shared" si="1"/>
        <v>#REF!</v>
      </c>
    </row>
    <row r="16" spans="3:10" ht="15.6">
      <c r="C16" s="14">
        <v>5</v>
      </c>
      <c r="D16" s="15" t="e">
        <f>'Spisak studenata'!#REF!</f>
        <v>#REF!</v>
      </c>
      <c r="E16" s="14" t="e">
        <f>'Spisak studenata'!#REF!</f>
        <v>#REF!</v>
      </c>
      <c r="F16" s="17" t="e">
        <f>CONCATENATE('Spisak studenata'!#REF!," ",'Spisak studenata'!#REF!)</f>
        <v>#REF!</v>
      </c>
      <c r="G16" s="4" t="e">
        <f>+IF(ISBLANK('Spisak studenata'!#REF!),'Spisak studenata'!#REF!,'Spisak studenata'!#REF!)</f>
        <v>#REF!</v>
      </c>
      <c r="H16" s="4">
        <f>IF(ISBLANK('Spisak studenata'!Z17),'Spisak studenata'!Y17,'Spisak studenata'!Z17)</f>
        <v>0</v>
      </c>
      <c r="I16" s="4" t="e">
        <f t="shared" si="0"/>
        <v>#REF!</v>
      </c>
      <c r="J16" s="4" t="e">
        <f t="shared" si="1"/>
        <v>#REF!</v>
      </c>
    </row>
    <row r="17" spans="3:10" ht="15.6">
      <c r="C17" s="14">
        <v>6</v>
      </c>
      <c r="D17" s="15" t="e">
        <f>'Spisak studenata'!#REF!</f>
        <v>#REF!</v>
      </c>
      <c r="E17" s="14" t="e">
        <f>'Spisak studenata'!#REF!</f>
        <v>#REF!</v>
      </c>
      <c r="F17" s="17" t="e">
        <f>CONCATENATE('Spisak studenata'!#REF!," ",'Spisak studenata'!#REF!)</f>
        <v>#REF!</v>
      </c>
      <c r="G17" s="4" t="e">
        <f>+IF(ISBLANK('Spisak studenata'!#REF!),'Spisak studenata'!#REF!,'Spisak studenata'!#REF!)</f>
        <v>#REF!</v>
      </c>
      <c r="H17" s="4">
        <f>IF(ISBLANK('Spisak studenata'!Z18),'Spisak studenata'!Y18,'Spisak studenata'!Z18)</f>
        <v>0</v>
      </c>
      <c r="I17" s="4" t="e">
        <f t="shared" si="0"/>
        <v>#REF!</v>
      </c>
      <c r="J17" s="4" t="e">
        <f t="shared" si="1"/>
        <v>#REF!</v>
      </c>
    </row>
    <row r="18" spans="3:10" ht="15.6">
      <c r="C18" s="14">
        <v>7</v>
      </c>
      <c r="D18" s="15" t="e">
        <f>'Spisak studenata'!#REF!</f>
        <v>#REF!</v>
      </c>
      <c r="E18" s="14" t="e">
        <f>'Spisak studenata'!#REF!</f>
        <v>#REF!</v>
      </c>
      <c r="F18" s="17" t="e">
        <f>CONCATENATE('Spisak studenata'!#REF!," ",'Spisak studenata'!#REF!)</f>
        <v>#REF!</v>
      </c>
      <c r="G18" s="4" t="e">
        <f>+IF(ISBLANK('Spisak studenata'!#REF!),'Spisak studenata'!#REF!,'Spisak studenata'!#REF!)</f>
        <v>#REF!</v>
      </c>
      <c r="H18" s="4">
        <f>IF(ISBLANK('Spisak studenata'!Z19),'Spisak studenata'!Y19,'Spisak studenata'!Z19)</f>
        <v>0</v>
      </c>
      <c r="I18" s="4" t="e">
        <f t="shared" si="0"/>
        <v>#REF!</v>
      </c>
      <c r="J18" s="4" t="e">
        <f t="shared" si="1"/>
        <v>#REF!</v>
      </c>
    </row>
    <row r="19" spans="3:10" ht="15.6">
      <c r="C19" s="14">
        <v>8</v>
      </c>
      <c r="D19" s="15" t="e">
        <f>'Spisak studenata'!#REF!</f>
        <v>#REF!</v>
      </c>
      <c r="E19" s="14" t="e">
        <f>'Spisak studenata'!#REF!</f>
        <v>#REF!</v>
      </c>
      <c r="F19" s="17" t="e">
        <f>CONCATENATE('Spisak studenata'!#REF!," ",'Spisak studenata'!#REF!)</f>
        <v>#REF!</v>
      </c>
      <c r="G19" s="4" t="e">
        <f>+IF(ISBLANK('Spisak studenata'!#REF!),'Spisak studenata'!#REF!,'Spisak studenata'!#REF!)</f>
        <v>#REF!</v>
      </c>
      <c r="H19" s="4">
        <f>IF(ISBLANK('Spisak studenata'!Z20),'Spisak studenata'!Y20,'Spisak studenata'!Z20)</f>
        <v>0</v>
      </c>
      <c r="I19" s="4" t="e">
        <f t="shared" si="0"/>
        <v>#REF!</v>
      </c>
      <c r="J19" s="4" t="e">
        <f t="shared" si="1"/>
        <v>#REF!</v>
      </c>
    </row>
    <row r="20" spans="3:10" ht="15.6">
      <c r="C20" s="14">
        <v>9</v>
      </c>
      <c r="D20" s="15" t="e">
        <f>'Spisak studenata'!#REF!</f>
        <v>#REF!</v>
      </c>
      <c r="E20" s="14" t="e">
        <f>'Spisak studenata'!#REF!</f>
        <v>#REF!</v>
      </c>
      <c r="F20" s="17" t="e">
        <f>CONCATENATE('Spisak studenata'!#REF!," ",'Spisak studenata'!#REF!)</f>
        <v>#REF!</v>
      </c>
      <c r="G20" s="4" t="e">
        <f>+IF(ISBLANK('Spisak studenata'!#REF!),'Spisak studenata'!#REF!,'Spisak studenata'!#REF!)</f>
        <v>#REF!</v>
      </c>
      <c r="H20" s="4">
        <f>IF(ISBLANK('Spisak studenata'!Z21),'Spisak studenata'!Y21,'Spisak studenata'!Z21)</f>
        <v>0</v>
      </c>
      <c r="I20" s="4" t="e">
        <f t="shared" si="0"/>
        <v>#REF!</v>
      </c>
      <c r="J20" s="4" t="e">
        <f t="shared" si="1"/>
        <v>#REF!</v>
      </c>
    </row>
    <row r="21" spans="3:10" ht="15.6">
      <c r="C21" s="14">
        <v>10</v>
      </c>
      <c r="D21" s="15" t="e">
        <f>'Spisak studenata'!#REF!</f>
        <v>#REF!</v>
      </c>
      <c r="E21" s="14" t="e">
        <f>'Spisak studenata'!#REF!</f>
        <v>#REF!</v>
      </c>
      <c r="F21" s="17" t="e">
        <f>CONCATENATE('Spisak studenata'!#REF!," ",'Spisak studenata'!#REF!)</f>
        <v>#REF!</v>
      </c>
      <c r="G21" s="4" t="e">
        <f>+IF(ISBLANK('Spisak studenata'!#REF!),'Spisak studenata'!#REF!,'Spisak studenata'!#REF!)</f>
        <v>#REF!</v>
      </c>
      <c r="H21" s="4">
        <f>IF(ISBLANK('Spisak studenata'!Z22),'Spisak studenata'!Y22,'Spisak studenata'!Z22)</f>
        <v>0</v>
      </c>
      <c r="I21" s="4" t="e">
        <f t="shared" si="0"/>
        <v>#REF!</v>
      </c>
      <c r="J21" s="4" t="e">
        <f t="shared" si="1"/>
        <v>#REF!</v>
      </c>
    </row>
    <row r="22" spans="3:10" ht="15.6">
      <c r="C22" s="14">
        <v>11</v>
      </c>
      <c r="D22" s="15" t="e">
        <f>'Spisak studenata'!#REF!</f>
        <v>#REF!</v>
      </c>
      <c r="E22" s="14" t="e">
        <f>'Spisak studenata'!#REF!</f>
        <v>#REF!</v>
      </c>
      <c r="F22" s="17" t="e">
        <f>CONCATENATE('Spisak studenata'!#REF!," ",'Spisak studenata'!#REF!)</f>
        <v>#REF!</v>
      </c>
      <c r="G22" s="4" t="e">
        <f>+IF(ISBLANK('Spisak studenata'!#REF!),'Spisak studenata'!#REF!,'Spisak studenata'!#REF!)</f>
        <v>#REF!</v>
      </c>
      <c r="H22" s="4">
        <f>IF(ISBLANK('Spisak studenata'!Z23),'Spisak studenata'!Y23,'Spisak studenata'!Z23)</f>
        <v>0</v>
      </c>
      <c r="I22" s="4" t="e">
        <f t="shared" si="0"/>
        <v>#REF!</v>
      </c>
      <c r="J22" s="4" t="e">
        <f t="shared" si="1"/>
        <v>#REF!</v>
      </c>
    </row>
    <row r="23" spans="3:10" ht="15.6">
      <c r="C23" s="14">
        <v>12</v>
      </c>
      <c r="D23" s="15" t="e">
        <f>'Spisak studenata'!#REF!</f>
        <v>#REF!</v>
      </c>
      <c r="E23" s="14" t="e">
        <f>'Spisak studenata'!#REF!</f>
        <v>#REF!</v>
      </c>
      <c r="F23" s="17" t="e">
        <f>CONCATENATE('Spisak studenata'!#REF!," ",'Spisak studenata'!#REF!)</f>
        <v>#REF!</v>
      </c>
      <c r="G23" s="4" t="e">
        <f>+IF(ISBLANK('Spisak studenata'!#REF!),'Spisak studenata'!#REF!,'Spisak studenata'!#REF!)</f>
        <v>#REF!</v>
      </c>
      <c r="H23" s="4">
        <f>IF(ISBLANK('Spisak studenata'!Z24),'Spisak studenata'!Y24,'Spisak studenata'!Z24)</f>
        <v>0</v>
      </c>
      <c r="I23" s="4" t="e">
        <f t="shared" si="0"/>
        <v>#REF!</v>
      </c>
      <c r="J23" s="4" t="e">
        <f t="shared" si="1"/>
        <v>#REF!</v>
      </c>
    </row>
    <row r="24" spans="3:10" ht="15.6">
      <c r="C24" s="14">
        <v>13</v>
      </c>
      <c r="D24" s="15" t="e">
        <f>'Spisak studenata'!#REF!</f>
        <v>#REF!</v>
      </c>
      <c r="E24" s="14" t="e">
        <f>'Spisak studenata'!#REF!</f>
        <v>#REF!</v>
      </c>
      <c r="F24" s="17" t="e">
        <f>CONCATENATE('Spisak studenata'!#REF!," ",'Spisak studenata'!#REF!)</f>
        <v>#REF!</v>
      </c>
      <c r="G24" s="4" t="e">
        <f>+IF(ISBLANK('Spisak studenata'!#REF!),'Spisak studenata'!#REF!,'Spisak studenata'!#REF!)</f>
        <v>#REF!</v>
      </c>
      <c r="H24" s="4">
        <f>IF(ISBLANK('Spisak studenata'!Z25),'Spisak studenata'!Y25,'Spisak studenata'!Z25)</f>
        <v>0</v>
      </c>
      <c r="I24" s="4" t="e">
        <f t="shared" si="0"/>
        <v>#REF!</v>
      </c>
      <c r="J24" s="4" t="e">
        <f t="shared" si="1"/>
        <v>#REF!</v>
      </c>
    </row>
    <row r="25" spans="3:10" ht="15.6">
      <c r="C25" s="14">
        <v>14</v>
      </c>
      <c r="D25" s="15" t="e">
        <f>'Spisak studenata'!#REF!</f>
        <v>#REF!</v>
      </c>
      <c r="E25" s="14" t="e">
        <f>'Spisak studenata'!#REF!</f>
        <v>#REF!</v>
      </c>
      <c r="F25" s="17" t="e">
        <f>CONCATENATE('Spisak studenata'!#REF!," ",'Spisak studenata'!#REF!)</f>
        <v>#REF!</v>
      </c>
      <c r="G25" s="4" t="e">
        <f>+IF(ISBLANK('Spisak studenata'!#REF!),'Spisak studenata'!#REF!,'Spisak studenata'!#REF!)</f>
        <v>#REF!</v>
      </c>
      <c r="H25" s="4">
        <f>IF(ISBLANK('Spisak studenata'!Z26),'Spisak studenata'!Y26,'Spisak studenata'!Z26)</f>
        <v>0</v>
      </c>
      <c r="I25" s="4" t="e">
        <f t="shared" si="0"/>
        <v>#REF!</v>
      </c>
      <c r="J25" s="4" t="e">
        <f t="shared" si="1"/>
        <v>#REF!</v>
      </c>
    </row>
    <row r="26" spans="3:10" ht="15.6">
      <c r="C26" s="14">
        <v>15</v>
      </c>
      <c r="D26" s="15" t="e">
        <f>'Spisak studenata'!#REF!</f>
        <v>#REF!</v>
      </c>
      <c r="E26" s="14" t="e">
        <f>'Spisak studenata'!#REF!</f>
        <v>#REF!</v>
      </c>
      <c r="F26" s="17" t="e">
        <f>CONCATENATE('Spisak studenata'!#REF!," ",'Spisak studenata'!#REF!)</f>
        <v>#REF!</v>
      </c>
      <c r="G26" s="4" t="e">
        <f>+IF(ISBLANK('Spisak studenata'!#REF!),'Spisak studenata'!#REF!,'Spisak studenata'!#REF!)</f>
        <v>#REF!</v>
      </c>
      <c r="H26" s="4">
        <f>IF(ISBLANK('Spisak studenata'!Z27),'Spisak studenata'!Y27,'Spisak studenata'!Z27)</f>
        <v>0</v>
      </c>
      <c r="I26" s="4" t="e">
        <f t="shared" si="0"/>
        <v>#REF!</v>
      </c>
      <c r="J26" s="4" t="e">
        <f t="shared" si="1"/>
        <v>#REF!</v>
      </c>
    </row>
    <row r="27" spans="3:10" ht="15.6">
      <c r="C27" s="14">
        <v>16</v>
      </c>
      <c r="D27" s="15" t="e">
        <f>'Spisak studenata'!#REF!</f>
        <v>#REF!</v>
      </c>
      <c r="E27" s="14" t="e">
        <f>'Spisak studenata'!#REF!</f>
        <v>#REF!</v>
      </c>
      <c r="F27" s="17" t="e">
        <f>CONCATENATE('Spisak studenata'!#REF!," ",'Spisak studenata'!#REF!)</f>
        <v>#REF!</v>
      </c>
      <c r="G27" s="4" t="e">
        <f>+IF(ISBLANK('Spisak studenata'!#REF!),'Spisak studenata'!#REF!,'Spisak studenata'!#REF!)</f>
        <v>#REF!</v>
      </c>
      <c r="H27" s="4">
        <f>IF(ISBLANK('Spisak studenata'!Z28),'Spisak studenata'!Y28,'Spisak studenata'!Z28)</f>
        <v>0</v>
      </c>
      <c r="I27" s="4" t="e">
        <f t="shared" si="0"/>
        <v>#REF!</v>
      </c>
      <c r="J27" s="4" t="e">
        <f t="shared" si="1"/>
        <v>#REF!</v>
      </c>
    </row>
    <row r="28" spans="3:10" ht="15.6">
      <c r="C28" s="14">
        <v>17</v>
      </c>
      <c r="D28" s="15" t="e">
        <f>'Spisak studenata'!#REF!</f>
        <v>#REF!</v>
      </c>
      <c r="E28" s="14" t="e">
        <f>'Spisak studenata'!#REF!</f>
        <v>#REF!</v>
      </c>
      <c r="F28" s="17" t="e">
        <f>CONCATENATE('Spisak studenata'!#REF!," ",'Spisak studenata'!#REF!)</f>
        <v>#REF!</v>
      </c>
      <c r="G28" s="4" t="e">
        <f>+IF(ISBLANK('Spisak studenata'!#REF!),'Spisak studenata'!#REF!,'Spisak studenata'!#REF!)</f>
        <v>#REF!</v>
      </c>
      <c r="H28" s="4">
        <f>IF(ISBLANK('Spisak studenata'!Z29),'Spisak studenata'!Y29,'Spisak studenata'!Z29)</f>
        <v>0</v>
      </c>
      <c r="I28" s="4" t="e">
        <f t="shared" si="0"/>
        <v>#REF!</v>
      </c>
      <c r="J28" s="4" t="e">
        <f t="shared" si="1"/>
        <v>#REF!</v>
      </c>
    </row>
    <row r="29" spans="3:10" ht="15.6">
      <c r="C29" s="14">
        <v>18</v>
      </c>
      <c r="D29" s="15" t="e">
        <f>'Spisak studenata'!#REF!</f>
        <v>#REF!</v>
      </c>
      <c r="E29" s="14" t="e">
        <f>'Spisak studenata'!#REF!</f>
        <v>#REF!</v>
      </c>
      <c r="F29" s="17" t="e">
        <f>CONCATENATE('Spisak studenata'!#REF!," ",'Spisak studenata'!#REF!)</f>
        <v>#REF!</v>
      </c>
      <c r="G29" s="4" t="e">
        <f>+IF(ISBLANK('Spisak studenata'!#REF!),'Spisak studenata'!#REF!,'Spisak studenata'!#REF!)</f>
        <v>#REF!</v>
      </c>
      <c r="H29" s="4">
        <f>IF(ISBLANK('Spisak studenata'!Z30),'Spisak studenata'!Y30,'Spisak studenata'!Z30)</f>
        <v>0</v>
      </c>
      <c r="I29" s="4" t="e">
        <f t="shared" si="0"/>
        <v>#REF!</v>
      </c>
      <c r="J29" s="4" t="e">
        <f t="shared" si="1"/>
        <v>#REF!</v>
      </c>
    </row>
    <row r="30" spans="3:10" ht="15.6">
      <c r="C30" s="14">
        <v>19</v>
      </c>
      <c r="D30" s="15" t="e">
        <f>'Spisak studenata'!#REF!</f>
        <v>#REF!</v>
      </c>
      <c r="E30" s="14" t="e">
        <f>'Spisak studenata'!#REF!</f>
        <v>#REF!</v>
      </c>
      <c r="F30" s="17" t="e">
        <f>CONCATENATE('Spisak studenata'!#REF!," ",'Spisak studenata'!#REF!)</f>
        <v>#REF!</v>
      </c>
      <c r="G30" s="4" t="e">
        <f>+IF(ISBLANK('Spisak studenata'!#REF!),'Spisak studenata'!#REF!,'Spisak studenata'!#REF!)</f>
        <v>#REF!</v>
      </c>
      <c r="H30" s="4">
        <f>IF(ISBLANK('Spisak studenata'!Z31),'Spisak studenata'!Y31,'Spisak studenata'!Z31)</f>
        <v>0</v>
      </c>
      <c r="I30" s="4" t="e">
        <f t="shared" si="0"/>
        <v>#REF!</v>
      </c>
      <c r="J30" s="4" t="e">
        <f t="shared" si="1"/>
        <v>#REF!</v>
      </c>
    </row>
    <row r="31" spans="3:10" ht="15.6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 t="e">
        <f>+IF(ISBLANK('Spisak studenata'!#REF!),'Spisak studenata'!#REF!,'Spisak studenata'!#REF!)</f>
        <v>#REF!</v>
      </c>
      <c r="H31" s="4">
        <f>IF(ISBLANK('Spisak studenata'!Z32),'Spisak studenata'!Y32,'Spisak studenata'!Z32)</f>
        <v>0</v>
      </c>
      <c r="I31" s="4" t="e">
        <f t="shared" si="0"/>
        <v>#REF!</v>
      </c>
      <c r="J31" s="4" t="e">
        <f t="shared" si="1"/>
        <v>#REF!</v>
      </c>
    </row>
    <row r="32" spans="3:10" ht="15.6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studenata'!Z16),'Spisak studenata'!Y16,'Spisak studenata'!Z16)</f>
        <v>0</v>
      </c>
      <c r="I32" s="4" t="e">
        <f t="shared" si="0"/>
        <v>#REF!</v>
      </c>
      <c r="J32" s="4" t="e">
        <f t="shared" si="1"/>
        <v>#REF!</v>
      </c>
    </row>
    <row r="33" spans="3:10" ht="15.6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6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6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6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6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6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studenata'!Z33),'Spisak studenata'!Y33,'Spisak studenata'!Z33)</f>
        <v>0</v>
      </c>
      <c r="I38" s="4" t="e">
        <f t="shared" si="0"/>
        <v>#REF!</v>
      </c>
      <c r="J38" s="4" t="e">
        <f t="shared" si="1"/>
        <v>#REF!</v>
      </c>
    </row>
    <row r="39" spans="3:10" ht="15.6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6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6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.399999999999999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.399999999999999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.399999999999999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.399999999999999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.399999999999999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.399999999999999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.399999999999999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.399999999999999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.399999999999999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.399999999999999">
      <c r="C51" s="16">
        <f t="shared" si="2"/>
        <v>40</v>
      </c>
      <c r="D51" s="15" t="e">
        <f>'Spisak studenata'!#REF!</f>
        <v>#REF!</v>
      </c>
      <c r="E51" s="14" t="e">
        <f>'Spisak studenata'!#REF!</f>
        <v>#REF!</v>
      </c>
      <c r="F51" s="17" t="e">
        <f>CONCATENATE('Spisak studenata'!#REF!," ",'Spisak studenata'!#REF!)</f>
        <v>#REF!</v>
      </c>
      <c r="G51" s="4" t="e">
        <f>+IF(ISBLANK('Spisak studenata'!T52),'Spisak studenata'!#REF!,'Spisak studenata'!T52)</f>
        <v>#REF!</v>
      </c>
      <c r="H51" s="4">
        <f>IF(ISBLANK('Spisak studenata'!Z52),'Spisak studenata'!Y52,'Spisak studenata'!Z52)</f>
        <v>0</v>
      </c>
      <c r="I51" s="4" t="e">
        <f t="shared" si="0"/>
        <v>#REF!</v>
      </c>
      <c r="J51" s="4" t="e">
        <f t="shared" si="1"/>
        <v>#REF!</v>
      </c>
    </row>
    <row r="52" spans="3:10" ht="17.399999999999999">
      <c r="C52" s="16">
        <f t="shared" si="2"/>
        <v>41</v>
      </c>
      <c r="D52" s="15" t="e">
        <f>'Spisak studenata'!#REF!</f>
        <v>#REF!</v>
      </c>
      <c r="E52" s="14" t="e">
        <f>'Spisak studenata'!#REF!</f>
        <v>#REF!</v>
      </c>
      <c r="F52" s="17" t="e">
        <f>CONCATENATE('Spisak studenata'!#REF!," ",'Spisak studenata'!#REF!)</f>
        <v>#REF!</v>
      </c>
      <c r="G52" s="4" t="e">
        <f>+IF(ISBLANK('Spisak studenata'!T53),'Spisak studenata'!#REF!,'Spisak studenata'!T53)</f>
        <v>#REF!</v>
      </c>
      <c r="H52" s="4">
        <f>IF(ISBLANK('Spisak studenata'!Z53),'Spisak studenata'!Y53,'Spisak studenata'!Z53)</f>
        <v>0</v>
      </c>
      <c r="I52" s="4" t="e">
        <f t="shared" si="0"/>
        <v>#REF!</v>
      </c>
      <c r="J52" s="4" t="e">
        <f t="shared" si="1"/>
        <v>#REF!</v>
      </c>
    </row>
    <row r="53" spans="3:10" ht="17.399999999999999">
      <c r="C53" s="16">
        <f t="shared" si="2"/>
        <v>42</v>
      </c>
      <c r="D53" s="15" t="e">
        <f>'Spisak studenata'!#REF!</f>
        <v>#REF!</v>
      </c>
      <c r="E53" s="14" t="e">
        <f>'Spisak studenata'!#REF!</f>
        <v>#REF!</v>
      </c>
      <c r="F53" s="17" t="e">
        <f>CONCATENATE('Spisak studenata'!#REF!," ",'Spisak studenata'!#REF!)</f>
        <v>#REF!</v>
      </c>
      <c r="G53" s="4" t="e">
        <f>+IF(ISBLANK('Spisak studenata'!T54),'Spisak studenata'!#REF!,'Spisak studenata'!T54)</f>
        <v>#REF!</v>
      </c>
      <c r="H53" s="4">
        <f>IF(ISBLANK('Spisak studenata'!Z54),'Spisak studenata'!Y54,'Spisak studenata'!Z54)</f>
        <v>0</v>
      </c>
      <c r="I53" s="4" t="e">
        <f t="shared" si="0"/>
        <v>#REF!</v>
      </c>
      <c r="J53" s="4" t="e">
        <f t="shared" si="1"/>
        <v>#REF!</v>
      </c>
    </row>
    <row r="54" spans="3:10" ht="17.399999999999999">
      <c r="C54" s="16">
        <f t="shared" si="2"/>
        <v>43</v>
      </c>
      <c r="D54" s="15" t="e">
        <f>'Spisak studenata'!#REF!</f>
        <v>#REF!</v>
      </c>
      <c r="E54" s="14" t="e">
        <f>'Spisak studenata'!#REF!</f>
        <v>#REF!</v>
      </c>
      <c r="F54" s="17" t="e">
        <f>CONCATENATE('Spisak studenata'!#REF!," ",'Spisak studenata'!#REF!)</f>
        <v>#REF!</v>
      </c>
      <c r="G54" s="4" t="e">
        <f>+IF(ISBLANK('Spisak studenata'!T55),'Spisak studenata'!#REF!,'Spisak studenata'!T55)</f>
        <v>#REF!</v>
      </c>
      <c r="H54" s="4">
        <f>IF(ISBLANK('Spisak studenata'!Z55),'Spisak studenata'!Y55,'Spisak studenata'!Z55)</f>
        <v>0</v>
      </c>
      <c r="I54" s="4" t="e">
        <f t="shared" si="0"/>
        <v>#REF!</v>
      </c>
      <c r="J54" s="4" t="e">
        <f t="shared" si="1"/>
        <v>#REF!</v>
      </c>
    </row>
    <row r="55" spans="3:10" ht="17.399999999999999">
      <c r="C55" s="16">
        <f t="shared" si="2"/>
        <v>44</v>
      </c>
      <c r="D55" s="15" t="e">
        <f>'Spisak studenata'!#REF!</f>
        <v>#REF!</v>
      </c>
      <c r="E55" s="14" t="e">
        <f>'Spisak studenata'!#REF!</f>
        <v>#REF!</v>
      </c>
      <c r="F55" s="17" t="e">
        <f>CONCATENATE('Spisak studenata'!#REF!," ",'Spisak studenata'!#REF!)</f>
        <v>#REF!</v>
      </c>
      <c r="G55" s="4" t="e">
        <f>+IF(ISBLANK('Spisak studenata'!T56),'Spisak studenata'!#REF!,'Spisak studenata'!T56)</f>
        <v>#REF!</v>
      </c>
      <c r="H55" s="4">
        <f>IF(ISBLANK('Spisak studenata'!Z56),'Spisak studenata'!Y56,'Spisak studenata'!Z56)</f>
        <v>0</v>
      </c>
      <c r="I55" s="4" t="e">
        <f t="shared" si="0"/>
        <v>#REF!</v>
      </c>
      <c r="J55" s="4" t="e">
        <f t="shared" si="1"/>
        <v>#REF!</v>
      </c>
    </row>
    <row r="56" spans="3:10" ht="17.399999999999999">
      <c r="C56" s="16">
        <f t="shared" si="2"/>
        <v>45</v>
      </c>
      <c r="D56" s="15" t="e">
        <f>'Spisak studenata'!#REF!</f>
        <v>#REF!</v>
      </c>
      <c r="E56" s="14" t="e">
        <f>'Spisak studenata'!#REF!</f>
        <v>#REF!</v>
      </c>
      <c r="F56" s="17" t="e">
        <f>CONCATENATE('Spisak studenata'!#REF!," ",'Spisak studenata'!#REF!)</f>
        <v>#REF!</v>
      </c>
      <c r="G56" s="4">
        <f>+IF(ISBLANK('Spisak studenata'!T57),'Spisak studenata'!#REF!,'Spisak studenata'!T57)</f>
        <v>25</v>
      </c>
      <c r="H56" s="4">
        <f>IF(ISBLANK('Spisak studenata'!Z57),'Spisak studenata'!Y57,'Spisak studenata'!Z57)</f>
        <v>0</v>
      </c>
      <c r="I56" s="4">
        <f t="shared" si="0"/>
        <v>25</v>
      </c>
      <c r="J56" s="4" t="str">
        <f t="shared" si="1"/>
        <v>F</v>
      </c>
    </row>
    <row r="57" spans="3:10" ht="17.399999999999999">
      <c r="C57" s="16">
        <f t="shared" si="2"/>
        <v>46</v>
      </c>
      <c r="D57" s="15" t="e">
        <f>'Spisak studenata'!#REF!</f>
        <v>#REF!</v>
      </c>
      <c r="E57" s="14" t="e">
        <f>'Spisak studenata'!#REF!</f>
        <v>#REF!</v>
      </c>
      <c r="F57" s="17" t="e">
        <f>CONCATENATE('Spisak studenata'!#REF!," ",'Spisak studenata'!#REF!)</f>
        <v>#REF!</v>
      </c>
      <c r="G57" s="4">
        <f>+IF(ISBLANK('Spisak studenata'!T58),'Spisak studenata'!#REF!,'Spisak studenata'!T58)</f>
        <v>40</v>
      </c>
      <c r="H57" s="4">
        <f>IF(ISBLANK('Spisak studenata'!Z58),'Spisak studenata'!Y58,'Spisak studenata'!Z58)</f>
        <v>0</v>
      </c>
      <c r="I57" s="4">
        <f t="shared" si="0"/>
        <v>40</v>
      </c>
      <c r="J57" s="4" t="str">
        <f t="shared" si="1"/>
        <v>F</v>
      </c>
    </row>
    <row r="58" spans="3:10" ht="17.399999999999999">
      <c r="C58" s="16">
        <f t="shared" si="2"/>
        <v>47</v>
      </c>
      <c r="D58" s="15" t="e">
        <f>'Spisak studenata'!#REF!</f>
        <v>#REF!</v>
      </c>
      <c r="E58" s="14" t="e">
        <f>'Spisak studenata'!#REF!</f>
        <v>#REF!</v>
      </c>
      <c r="F58" s="17" t="e">
        <f>CONCATENATE('Spisak studenata'!#REF!," ",'Spisak studenata'!#REF!)</f>
        <v>#REF!</v>
      </c>
      <c r="G58" s="4" t="e">
        <f>+IF(ISBLANK('Spisak studenata'!T59),'Spisak studenata'!#REF!,'Spisak studenata'!T59)</f>
        <v>#REF!</v>
      </c>
      <c r="H58" s="4">
        <f>IF(ISBLANK('Spisak studenata'!Z59),'Spisak studenata'!Y59,'Spisak studenata'!Z59)</f>
        <v>0</v>
      </c>
      <c r="I58" s="4" t="e">
        <f t="shared" si="0"/>
        <v>#REF!</v>
      </c>
      <c r="J58" s="4" t="e">
        <f t="shared" si="1"/>
        <v>#REF!</v>
      </c>
    </row>
    <row r="59" spans="3:10" ht="17.399999999999999">
      <c r="C59" s="16">
        <f t="shared" si="2"/>
        <v>48</v>
      </c>
      <c r="D59" s="15" t="e">
        <f>'Spisak studenata'!#REF!</f>
        <v>#REF!</v>
      </c>
      <c r="E59" s="14" t="e">
        <f>'Spisak studenata'!#REF!</f>
        <v>#REF!</v>
      </c>
      <c r="F59" s="17" t="e">
        <f>CONCATENATE('Spisak studenata'!#REF!," ",'Spisak studenata'!#REF!)</f>
        <v>#REF!</v>
      </c>
      <c r="G59" s="4" t="e">
        <f>+IF(ISBLANK('Spisak studenata'!T60),'Spisak studenata'!#REF!,'Spisak studenata'!T60)</f>
        <v>#REF!</v>
      </c>
      <c r="H59" s="4">
        <f>IF(ISBLANK('Spisak studenata'!Z60),'Spisak studenata'!Y60,'Spisak studenata'!Z60)</f>
        <v>0</v>
      </c>
      <c r="I59" s="4" t="e">
        <f t="shared" si="0"/>
        <v>#REF!</v>
      </c>
      <c r="J59" s="4" t="e">
        <f t="shared" si="1"/>
        <v>#REF!</v>
      </c>
    </row>
    <row r="60" spans="3:10" ht="17.399999999999999">
      <c r="C60" s="16">
        <f t="shared" si="2"/>
        <v>49</v>
      </c>
      <c r="D60" s="15" t="e">
        <f>'Spisak studenata'!#REF!</f>
        <v>#REF!</v>
      </c>
      <c r="E60" s="14" t="e">
        <f>'Spisak studenata'!#REF!</f>
        <v>#REF!</v>
      </c>
      <c r="F60" s="17" t="e">
        <f>CONCATENATE('Spisak studenata'!#REF!," ",'Spisak studenata'!#REF!)</f>
        <v>#REF!</v>
      </c>
      <c r="G60" s="4" t="e">
        <f>+IF(ISBLANK('Spisak studenata'!T61),'Spisak studenata'!#REF!,'Spisak studenata'!T61)</f>
        <v>#REF!</v>
      </c>
      <c r="H60" s="4">
        <f>IF(ISBLANK('Spisak studenata'!Z61),'Spisak studenata'!Y61,'Spisak studenata'!Z61)</f>
        <v>0</v>
      </c>
      <c r="I60" s="4" t="e">
        <f t="shared" si="0"/>
        <v>#REF!</v>
      </c>
      <c r="J60" s="4" t="e">
        <f t="shared" si="1"/>
        <v>#REF!</v>
      </c>
    </row>
    <row r="61" spans="3:10" ht="17.399999999999999">
      <c r="C61" s="16">
        <f t="shared" si="2"/>
        <v>50</v>
      </c>
      <c r="D61" s="15" t="e">
        <f>'Spisak studenata'!#REF!</f>
        <v>#REF!</v>
      </c>
      <c r="E61" s="14" t="e">
        <f>'Spisak studenata'!#REF!</f>
        <v>#REF!</v>
      </c>
      <c r="F61" s="17" t="e">
        <f>CONCATENATE('Spisak studenata'!#REF!," ",'Spisak studenata'!#REF!)</f>
        <v>#REF!</v>
      </c>
      <c r="G61" s="4" t="e">
        <f>+IF(ISBLANK('Spisak studenata'!T62),'Spisak studenata'!#REF!,'Spisak studenata'!T62)</f>
        <v>#REF!</v>
      </c>
      <c r="H61" s="4">
        <f>IF(ISBLANK('Spisak studenata'!Z62),'Spisak studenata'!Y62,'Spisak studenata'!Z62)</f>
        <v>0</v>
      </c>
      <c r="I61" s="4" t="e">
        <f t="shared" si="0"/>
        <v>#REF!</v>
      </c>
      <c r="J61" s="4" t="e">
        <f t="shared" si="1"/>
        <v>#REF!</v>
      </c>
    </row>
    <row r="62" spans="3:10" ht="17.399999999999999">
      <c r="C62" s="16">
        <f t="shared" si="2"/>
        <v>51</v>
      </c>
      <c r="D62" s="15" t="e">
        <f>'Spisak studenata'!#REF!</f>
        <v>#REF!</v>
      </c>
      <c r="E62" s="14" t="e">
        <f>'Spisak studenata'!#REF!</f>
        <v>#REF!</v>
      </c>
      <c r="F62" s="17" t="e">
        <f>CONCATENATE('Spisak studenata'!#REF!," ",'Spisak studenata'!#REF!)</f>
        <v>#REF!</v>
      </c>
      <c r="G62" s="4" t="e">
        <f>+IF(ISBLANK('Spisak studenata'!T63),'Spisak studenata'!#REF!,'Spisak studenata'!T63)</f>
        <v>#REF!</v>
      </c>
      <c r="H62" s="4">
        <f>IF(ISBLANK('Spisak studenata'!Z63),'Spisak studenata'!Y63,'Spisak studenata'!Z63)</f>
        <v>0</v>
      </c>
      <c r="I62" s="4" t="e">
        <f t="shared" si="0"/>
        <v>#REF!</v>
      </c>
      <c r="J62" s="4" t="e">
        <f t="shared" si="1"/>
        <v>#REF!</v>
      </c>
    </row>
    <row r="63" spans="3:10" ht="17.399999999999999">
      <c r="C63" s="16">
        <f t="shared" si="2"/>
        <v>52</v>
      </c>
      <c r="D63" s="15" t="e">
        <f>'Spisak studenata'!#REF!</f>
        <v>#REF!</v>
      </c>
      <c r="E63" s="14" t="e">
        <f>'Spisak studenata'!#REF!</f>
        <v>#REF!</v>
      </c>
      <c r="F63" s="17" t="e">
        <f>CONCATENATE('Spisak studenata'!#REF!," ",'Spisak studenata'!#REF!)</f>
        <v>#REF!</v>
      </c>
      <c r="G63" s="4" t="e">
        <f>+IF(ISBLANK('Spisak studenata'!T64),'Spisak studenata'!#REF!,'Spisak studenata'!T64)</f>
        <v>#REF!</v>
      </c>
      <c r="H63" s="4">
        <f>IF(ISBLANK('Spisak studenata'!Z64),'Spisak studenata'!Y64,'Spisak studenata'!Z64)</f>
        <v>0</v>
      </c>
      <c r="I63" s="4" t="e">
        <f t="shared" si="0"/>
        <v>#REF!</v>
      </c>
      <c r="J63" s="4" t="e">
        <f t="shared" si="1"/>
        <v>#REF!</v>
      </c>
    </row>
    <row r="64" spans="3:10" ht="17.399999999999999">
      <c r="C64" s="16">
        <f t="shared" si="2"/>
        <v>53</v>
      </c>
      <c r="D64" s="15" t="e">
        <f>'Spisak studenata'!#REF!</f>
        <v>#REF!</v>
      </c>
      <c r="E64" s="14" t="e">
        <f>'Spisak studenata'!#REF!</f>
        <v>#REF!</v>
      </c>
      <c r="F64" s="17" t="e">
        <f>CONCATENATE('Spisak studenata'!#REF!," ",'Spisak studenata'!#REF!)</f>
        <v>#REF!</v>
      </c>
      <c r="G64" s="4" t="e">
        <f>+IF(ISBLANK('Spisak studenata'!T65),'Spisak studenata'!#REF!,'Spisak studenata'!T65)</f>
        <v>#REF!</v>
      </c>
      <c r="H64" s="4">
        <f>IF(ISBLANK('Spisak studenata'!Z65),'Spisak studenata'!Y65,'Spisak studenata'!Z65)</f>
        <v>0</v>
      </c>
      <c r="I64" s="4" t="e">
        <f t="shared" si="0"/>
        <v>#REF!</v>
      </c>
      <c r="J64" s="4" t="e">
        <f t="shared" si="1"/>
        <v>#REF!</v>
      </c>
    </row>
    <row r="65" spans="3:10" ht="17.399999999999999">
      <c r="C65" s="16">
        <f t="shared" si="2"/>
        <v>54</v>
      </c>
      <c r="D65" s="15" t="e">
        <f>'Spisak studenata'!#REF!</f>
        <v>#REF!</v>
      </c>
      <c r="E65" s="14" t="e">
        <f>'Spisak studenata'!#REF!</f>
        <v>#REF!</v>
      </c>
      <c r="F65" s="17" t="e">
        <f>CONCATENATE('Spisak studenata'!#REF!," ",'Spisak studenata'!#REF!)</f>
        <v>#REF!</v>
      </c>
      <c r="G65" s="4" t="e">
        <f>+IF(ISBLANK('Spisak studenata'!T66),'Spisak studenata'!#REF!,'Spisak studenata'!T66)</f>
        <v>#REF!</v>
      </c>
      <c r="H65" s="4">
        <f>IF(ISBLANK('Spisak studenata'!Z66),'Spisak studenata'!Y66,'Spisak studenata'!Z66)</f>
        <v>0</v>
      </c>
      <c r="I65" s="4" t="e">
        <f t="shared" si="0"/>
        <v>#REF!</v>
      </c>
      <c r="J65" s="4" t="e">
        <f t="shared" si="1"/>
        <v>#REF!</v>
      </c>
    </row>
    <row r="66" spans="3:10" ht="17.399999999999999">
      <c r="C66" s="16">
        <f t="shared" si="2"/>
        <v>55</v>
      </c>
      <c r="D66" s="15" t="e">
        <f>'Spisak studenata'!#REF!</f>
        <v>#REF!</v>
      </c>
      <c r="E66" s="14" t="e">
        <f>'Spisak studenata'!#REF!</f>
        <v>#REF!</v>
      </c>
      <c r="F66" s="17" t="e">
        <f>CONCATENATE('Spisak studenata'!#REF!," ",'Spisak studenata'!#REF!)</f>
        <v>#REF!</v>
      </c>
      <c r="G66" s="4" t="e">
        <f>+IF(ISBLANK('Spisak studenata'!T67),'Spisak studenata'!#REF!,'Spisak studenata'!T67)</f>
        <v>#REF!</v>
      </c>
      <c r="H66" s="4">
        <f>IF(ISBLANK('Spisak studenata'!Z67),'Spisak studenata'!Y67,'Spisak studenata'!Z67)</f>
        <v>0</v>
      </c>
      <c r="I66" s="4" t="e">
        <f t="shared" si="0"/>
        <v>#REF!</v>
      </c>
      <c r="J66" s="4" t="e">
        <f t="shared" si="1"/>
        <v>#REF!</v>
      </c>
    </row>
    <row r="67" spans="3:10" ht="17.399999999999999">
      <c r="C67" s="16">
        <f t="shared" si="2"/>
        <v>56</v>
      </c>
      <c r="D67" s="15" t="e">
        <f>'Spisak studenata'!#REF!</f>
        <v>#REF!</v>
      </c>
      <c r="E67" s="14" t="e">
        <f>'Spisak studenata'!#REF!</f>
        <v>#REF!</v>
      </c>
      <c r="F67" s="17" t="e">
        <f>CONCATENATE('Spisak studenata'!#REF!," ",'Spisak studenata'!#REF!)</f>
        <v>#REF!</v>
      </c>
      <c r="G67" s="4" t="e">
        <f>+IF(ISBLANK('Spisak studenata'!T68),'Spisak studenata'!#REF!,'Spisak studenata'!T68)</f>
        <v>#REF!</v>
      </c>
      <c r="H67" s="4">
        <f>IF(ISBLANK('Spisak studenata'!Z68),'Spisak studenata'!Y68,'Spisak studenata'!Z68)</f>
        <v>0</v>
      </c>
      <c r="I67" s="4" t="e">
        <f t="shared" si="0"/>
        <v>#REF!</v>
      </c>
      <c r="J67" s="4" t="e">
        <f t="shared" si="1"/>
        <v>#REF!</v>
      </c>
    </row>
    <row r="68" spans="3:10" ht="17.399999999999999">
      <c r="C68" s="16">
        <f t="shared" si="2"/>
        <v>57</v>
      </c>
      <c r="D68" s="15" t="e">
        <f>'Spisak studenata'!#REF!</f>
        <v>#REF!</v>
      </c>
      <c r="E68" s="14" t="e">
        <f>'Spisak studenata'!#REF!</f>
        <v>#REF!</v>
      </c>
      <c r="F68" s="17" t="e">
        <f>CONCATENATE('Spisak studenata'!#REF!," ",'Spisak studenata'!#REF!)</f>
        <v>#REF!</v>
      </c>
      <c r="G68" s="4" t="e">
        <f>+IF(ISBLANK('Spisak studenata'!T69),'Spisak studenata'!#REF!,'Spisak studenata'!T69)</f>
        <v>#REF!</v>
      </c>
      <c r="H68" s="4">
        <f>IF(ISBLANK('Spisak studenata'!Z69),'Spisak studenata'!Y69,'Spisak studenata'!Z69)</f>
        <v>0</v>
      </c>
      <c r="I68" s="4" t="e">
        <f t="shared" si="0"/>
        <v>#REF!</v>
      </c>
      <c r="J68" s="4" t="e">
        <f t="shared" si="1"/>
        <v>#REF!</v>
      </c>
    </row>
    <row r="69" spans="3:10" ht="17.399999999999999">
      <c r="C69" s="16">
        <f t="shared" si="2"/>
        <v>58</v>
      </c>
      <c r="D69" s="15" t="e">
        <f>'Spisak studenata'!#REF!</f>
        <v>#REF!</v>
      </c>
      <c r="E69" s="14" t="e">
        <f>'Spisak studenata'!#REF!</f>
        <v>#REF!</v>
      </c>
      <c r="F69" s="17" t="e">
        <f>CONCATENATE('Spisak studenata'!#REF!," ",'Spisak studenata'!#REF!)</f>
        <v>#REF!</v>
      </c>
      <c r="G69" s="4" t="e">
        <f>+IF(ISBLANK('Spisak studenata'!T70),'Spisak studenata'!#REF!,'Spisak studenata'!T70)</f>
        <v>#REF!</v>
      </c>
      <c r="H69" s="4">
        <f>IF(ISBLANK('Spisak studenata'!Z70),'Spisak studenata'!Y70,'Spisak studenata'!Z70)</f>
        <v>0</v>
      </c>
      <c r="I69" s="4" t="e">
        <f t="shared" si="0"/>
        <v>#REF!</v>
      </c>
      <c r="J69" s="4" t="e">
        <f t="shared" si="1"/>
        <v>#REF!</v>
      </c>
    </row>
    <row r="70" spans="3:10" ht="17.399999999999999">
      <c r="C70" s="16">
        <f t="shared" si="2"/>
        <v>59</v>
      </c>
      <c r="D70" s="15" t="e">
        <f>'Spisak studenata'!#REF!</f>
        <v>#REF!</v>
      </c>
      <c r="E70" s="14" t="e">
        <f>'Spisak studenata'!#REF!</f>
        <v>#REF!</v>
      </c>
      <c r="F70" s="17" t="e">
        <f>CONCATENATE('Spisak studenata'!#REF!," ",'Spisak studenata'!#REF!)</f>
        <v>#REF!</v>
      </c>
      <c r="G70" s="4" t="e">
        <f>+IF(ISBLANK('Spisak studenata'!T71),'Spisak studenata'!#REF!,'Spisak studenata'!T71)</f>
        <v>#REF!</v>
      </c>
      <c r="H70" s="4">
        <f>IF(ISBLANK('Spisak studenata'!Z71),'Spisak studenata'!Y71,'Spisak studenata'!Z71)</f>
        <v>0</v>
      </c>
      <c r="I70" s="4" t="e">
        <f t="shared" si="0"/>
        <v>#REF!</v>
      </c>
      <c r="J70" s="4" t="e">
        <f t="shared" si="1"/>
        <v>#REF!</v>
      </c>
    </row>
    <row r="71" spans="3:10" ht="17.399999999999999">
      <c r="C71" s="16">
        <f t="shared" si="2"/>
        <v>60</v>
      </c>
      <c r="D71" s="15" t="e">
        <f>'Spisak studenata'!#REF!</f>
        <v>#REF!</v>
      </c>
      <c r="E71" s="14" t="e">
        <f>'Spisak studenata'!#REF!</f>
        <v>#REF!</v>
      </c>
      <c r="F71" s="17" t="e">
        <f>CONCATENATE('Spisak studenata'!#REF!," ",'Spisak studenata'!#REF!)</f>
        <v>#REF!</v>
      </c>
      <c r="G71" s="4" t="e">
        <f>+IF(ISBLANK('Spisak studenata'!T72),'Spisak studenata'!#REF!,'Spisak studenata'!T72)</f>
        <v>#REF!</v>
      </c>
      <c r="H71" s="4">
        <f>IF(ISBLANK('Spisak studenata'!Z72),'Spisak studenata'!Y72,'Spisak studenata'!Z72)</f>
        <v>0</v>
      </c>
      <c r="I71" s="4" t="e">
        <f t="shared" si="0"/>
        <v>#REF!</v>
      </c>
      <c r="J71" s="4" t="e">
        <f t="shared" si="1"/>
        <v>#REF!</v>
      </c>
    </row>
    <row r="72" spans="3:10" ht="17.399999999999999">
      <c r="C72" s="16">
        <f t="shared" si="2"/>
        <v>61</v>
      </c>
      <c r="D72" s="15" t="e">
        <f>'Spisak studenata'!#REF!</f>
        <v>#REF!</v>
      </c>
      <c r="E72" s="14" t="e">
        <f>'Spisak studenata'!#REF!</f>
        <v>#REF!</v>
      </c>
      <c r="F72" s="17" t="e">
        <f>CONCATENATE('Spisak studenata'!#REF!," ",'Spisak studenata'!#REF!)</f>
        <v>#REF!</v>
      </c>
      <c r="G72" s="4" t="e">
        <f>+IF(ISBLANK('Spisak studenata'!T73),'Spisak studenata'!#REF!,'Spisak studenata'!T73)</f>
        <v>#REF!</v>
      </c>
      <c r="H72" s="4">
        <f>IF(ISBLANK('Spisak studenata'!Z73),'Spisak studenata'!Y73,'Spisak studenata'!Z73)</f>
        <v>0</v>
      </c>
      <c r="I72" s="4" t="e">
        <f t="shared" si="0"/>
        <v>#REF!</v>
      </c>
      <c r="J72" s="4" t="e">
        <f t="shared" si="1"/>
        <v>#REF!</v>
      </c>
    </row>
    <row r="73" spans="3:10" ht="17.399999999999999">
      <c r="C73" s="16">
        <f t="shared" si="2"/>
        <v>62</v>
      </c>
      <c r="D73" s="15" t="e">
        <f>'Spisak studenata'!#REF!</f>
        <v>#REF!</v>
      </c>
      <c r="E73" s="14" t="e">
        <f>'Spisak studenata'!#REF!</f>
        <v>#REF!</v>
      </c>
      <c r="F73" s="17" t="e">
        <f>CONCATENATE('Spisak studenata'!#REF!," ",'Spisak studenata'!#REF!)</f>
        <v>#REF!</v>
      </c>
      <c r="G73" s="4" t="e">
        <f>+IF(ISBLANK('Spisak studenata'!T74),'Spisak studenata'!#REF!,'Spisak studenata'!T74)</f>
        <v>#REF!</v>
      </c>
      <c r="H73" s="4">
        <f>IF(ISBLANK('Spisak studenata'!Z74),'Spisak studenata'!Y74,'Spisak studenata'!Z74)</f>
        <v>0</v>
      </c>
      <c r="I73" s="4" t="e">
        <f t="shared" si="0"/>
        <v>#REF!</v>
      </c>
      <c r="J73" s="4" t="e">
        <f t="shared" si="1"/>
        <v>#REF!</v>
      </c>
    </row>
    <row r="74" spans="3:10" ht="17.399999999999999">
      <c r="C74" s="16">
        <f t="shared" si="2"/>
        <v>63</v>
      </c>
      <c r="D74" s="15" t="e">
        <f>'Spisak studenata'!#REF!</f>
        <v>#REF!</v>
      </c>
      <c r="E74" s="14" t="e">
        <f>'Spisak studenata'!#REF!</f>
        <v>#REF!</v>
      </c>
      <c r="F74" s="17" t="e">
        <f>CONCATENATE('Spisak studenata'!#REF!," ",'Spisak studenata'!#REF!)</f>
        <v>#REF!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.399999999999999">
      <c r="C75" s="16">
        <f t="shared" si="2"/>
        <v>64</v>
      </c>
      <c r="D75" s="15" t="e">
        <f>'Spisak studenata'!#REF!</f>
        <v>#REF!</v>
      </c>
      <c r="E75" s="14" t="e">
        <f>'Spisak studenata'!#REF!</f>
        <v>#REF!</v>
      </c>
      <c r="F75" s="17" t="e">
        <f>CONCATENATE('Spisak studenata'!#REF!," ",'Spisak studenata'!#REF!)</f>
        <v>#REF!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.399999999999999">
      <c r="C76" s="16">
        <f t="shared" si="2"/>
        <v>65</v>
      </c>
      <c r="D76" s="15" t="e">
        <f>'Spisak studenata'!#REF!</f>
        <v>#REF!</v>
      </c>
      <c r="E76" s="14" t="e">
        <f>'Spisak studenata'!#REF!</f>
        <v>#REF!</v>
      </c>
      <c r="F76" s="17" t="e">
        <f>CONCATENATE('Spisak studenata'!#REF!," ",'Spisak studenata'!#REF!)</f>
        <v>#REF!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.399999999999999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.399999999999999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.399999999999999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.399999999999999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.399999999999999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.399999999999999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.399999999999999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.399999999999999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.399999999999999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.399999999999999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.399999999999999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.399999999999999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.399999999999999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.399999999999999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.399999999999999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.399999999999999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.399999999999999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.399999999999999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.399999999999999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.399999999999999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.399999999999999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.399999999999999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.399999999999999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.399999999999999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 </v>
      </c>
      <c r="G100" s="4">
        <f>+IF(ISBLANK('Spisak studenata'!T101),'Spisak studenata'!S101,'Spisak studenata'!T101)</f>
        <v>0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.399999999999999">
      <c r="C101" s="16">
        <f t="shared" si="2"/>
        <v>90</v>
      </c>
      <c r="D101" s="15" t="str">
        <f>'Spisak studenata'!B14</f>
        <v>1/20</v>
      </c>
      <c r="E101" s="14">
        <f>'Spisak studenata'!C14</f>
        <v>0</v>
      </c>
      <c r="F101" s="17" t="str">
        <f>CONCATENATE('Spisak studenata'!D14," ",'Spisak studenata'!E14)</f>
        <v>Milena Ljumović</v>
      </c>
      <c r="G101" s="4">
        <f>+IF(ISBLANK('Spisak studenata'!U14),'Spisak studenata'!S14,'Spisak studenata'!U14)</f>
        <v>6</v>
      </c>
      <c r="H101" s="4">
        <f>IF(ISBLANK('Spisak studenata'!Z102),'Spisak studenata'!Y102,'Spisak studenata'!Z102)</f>
        <v>0</v>
      </c>
      <c r="I101" s="4">
        <f t="shared" si="3"/>
        <v>6</v>
      </c>
      <c r="J101" s="4" t="str">
        <f t="shared" si="4"/>
        <v>F</v>
      </c>
    </row>
    <row r="102" spans="3:10" ht="17.399999999999999">
      <c r="C102" s="16">
        <f t="shared" si="2"/>
        <v>91</v>
      </c>
      <c r="D102" s="15" t="str">
        <f>'Spisak studenata'!B15</f>
        <v>2/20</v>
      </c>
      <c r="E102" s="14">
        <f>'Spisak studenata'!C15</f>
        <v>0</v>
      </c>
      <c r="F102" s="17" t="str">
        <f>CONCATENATE('Spisak studenata'!D15," ",'Spisak studenata'!E15)</f>
        <v>Marija Ljumović</v>
      </c>
      <c r="G102" s="4">
        <f>+IF(ISBLANK('Spisak studenata'!U15),'Spisak studenata'!S15,'Spisak studenata'!U15)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.399999999999999">
      <c r="C103" s="16">
        <f t="shared" si="2"/>
        <v>92</v>
      </c>
      <c r="D103" s="15" t="str">
        <f>'Spisak studenata'!B16</f>
        <v>3/20</v>
      </c>
      <c r="E103" s="14">
        <f>'Spisak studenata'!C16</f>
        <v>0</v>
      </c>
      <c r="F103" s="17" t="str">
        <f>CONCATENATE('Spisak studenata'!D16," ",'Spisak studenata'!E16)</f>
        <v>Jelena Ljumović</v>
      </c>
      <c r="G103" s="4">
        <f>+IF(ISBLANK('Spisak studenata'!U16),'Spisak studenata'!S16,'Spisak studenata'!U16)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.399999999999999">
      <c r="C104" s="16">
        <f t="shared" si="2"/>
        <v>93</v>
      </c>
      <c r="D104" s="15" t="str">
        <f>'Spisak studenata'!B17</f>
        <v>4/20</v>
      </c>
      <c r="E104" s="14">
        <f>'Spisak studenata'!C17</f>
        <v>0</v>
      </c>
      <c r="F104" s="17" t="str">
        <f>CONCATENATE('Spisak studenata'!D17," ",'Spisak studenata'!E17)</f>
        <v>Blažo Vešović</v>
      </c>
      <c r="G104" s="4">
        <f>+IF(ISBLANK('Spisak studenata'!U17),'Spisak studenata'!S17,'Spisak studenata'!U17)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.399999999999999">
      <c r="C105" s="16">
        <f t="shared" si="2"/>
        <v>94</v>
      </c>
      <c r="D105" s="15" t="str">
        <f>'Spisak studenata'!B18</f>
        <v>5/20</v>
      </c>
      <c r="E105" s="14">
        <f>'Spisak studenata'!C18</f>
        <v>0</v>
      </c>
      <c r="F105" s="17" t="str">
        <f>CONCATENATE('Spisak studenata'!D18," ",'Spisak studenata'!E18)</f>
        <v>Anđela Šaković</v>
      </c>
      <c r="G105" s="4">
        <f>+IF(ISBLANK('Spisak studenata'!U18),'Spisak studenata'!S18,'Spisak studenata'!U18)</f>
        <v>8</v>
      </c>
      <c r="H105" s="4">
        <f>IF(ISBLANK('Spisak studenata'!Z106),'Spisak studenata'!Y106,'Spisak studenata'!Z106)</f>
        <v>0</v>
      </c>
      <c r="I105" s="4">
        <f t="shared" si="3"/>
        <v>8</v>
      </c>
      <c r="J105" s="4" t="str">
        <f t="shared" si="4"/>
        <v>F</v>
      </c>
    </row>
    <row r="106" spans="3:10" ht="17.399999999999999">
      <c r="C106" s="16">
        <f t="shared" si="2"/>
        <v>95</v>
      </c>
      <c r="D106" s="15" t="str">
        <f>'Spisak studenata'!B19</f>
        <v>6/20</v>
      </c>
      <c r="E106" s="14">
        <f>'Spisak studenata'!C19</f>
        <v>0</v>
      </c>
      <c r="F106" s="17" t="str">
        <f>CONCATENATE('Spisak studenata'!D19," ",'Spisak studenata'!E19)</f>
        <v>Bojana Đurišić</v>
      </c>
      <c r="G106" s="4">
        <f>+IF(ISBLANK('Spisak studenata'!U19),'Spisak studenata'!S19,'Spisak studenata'!U19)</f>
        <v>6</v>
      </c>
      <c r="H106" s="4">
        <f>IF(ISBLANK('Spisak studenata'!Z107),'Spisak studenata'!Y107,'Spisak studenata'!Z107)</f>
        <v>0</v>
      </c>
      <c r="I106" s="4">
        <f t="shared" si="3"/>
        <v>6</v>
      </c>
      <c r="J106" s="4" t="str">
        <f t="shared" si="4"/>
        <v>F</v>
      </c>
    </row>
    <row r="107" spans="3:10" ht="17.399999999999999">
      <c r="C107" s="16">
        <f t="shared" ref="C107:C157" si="5">C106+1</f>
        <v>96</v>
      </c>
      <c r="D107" s="15" t="str">
        <f>'Spisak studenata'!B20</f>
        <v>7/20</v>
      </c>
      <c r="E107" s="14">
        <f>'Spisak studenata'!C20</f>
        <v>0</v>
      </c>
      <c r="F107" s="17" t="str">
        <f>CONCATENATE('Spisak studenata'!D20," ",'Spisak studenata'!E20)</f>
        <v>Darijan Popović</v>
      </c>
      <c r="G107" s="4">
        <f>+IF(ISBLANK('Spisak studenata'!U20),'Spisak studenata'!S20,'Spisak studenata'!U20)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.399999999999999">
      <c r="C108" s="16">
        <f t="shared" si="5"/>
        <v>97</v>
      </c>
      <c r="D108" s="15" t="str">
        <f>'Spisak studenata'!B21</f>
        <v>8/20</v>
      </c>
      <c r="E108" s="14">
        <f>'Spisak studenata'!C21</f>
        <v>0</v>
      </c>
      <c r="F108" s="17" t="str">
        <f>CONCATENATE('Spisak studenata'!D21," ",'Spisak studenata'!E21)</f>
        <v>Nikolina Džaković</v>
      </c>
      <c r="G108" s="4">
        <f>+IF(ISBLANK('Spisak studenata'!U21),'Spisak studenata'!S21,'Spisak studenata'!U21)</f>
        <v>10</v>
      </c>
      <c r="H108" s="4">
        <f>IF(ISBLANK('Spisak studenata'!Z109),'Spisak studenata'!Y109,'Spisak studenata'!Z109)</f>
        <v>0</v>
      </c>
      <c r="I108" s="4">
        <f t="shared" si="3"/>
        <v>10</v>
      </c>
      <c r="J108" s="4" t="str">
        <f t="shared" si="4"/>
        <v>F</v>
      </c>
    </row>
    <row r="109" spans="3:10" ht="17.399999999999999">
      <c r="C109" s="16">
        <f t="shared" si="5"/>
        <v>98</v>
      </c>
      <c r="D109" s="15" t="str">
        <f>'Spisak studenata'!B22</f>
        <v>9/20</v>
      </c>
      <c r="E109" s="14">
        <f>'Spisak studenata'!C22</f>
        <v>0</v>
      </c>
      <c r="F109" s="17" t="str">
        <f>CONCATENATE('Spisak studenata'!D22," ",'Spisak studenata'!E22)</f>
        <v>Milica Drakić</v>
      </c>
      <c r="G109" s="4">
        <f>+IF(ISBLANK('Spisak studenata'!U22),'Spisak studenata'!S22,'Spisak studenata'!U22)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.399999999999999">
      <c r="C110" s="16">
        <f t="shared" si="5"/>
        <v>99</v>
      </c>
      <c r="D110" s="15" t="str">
        <f>'Spisak studenata'!B23</f>
        <v>10/20</v>
      </c>
      <c r="E110" s="14">
        <f>'Spisak studenata'!C23</f>
        <v>0</v>
      </c>
      <c r="F110" s="17" t="str">
        <f>CONCATENATE('Spisak studenata'!D23," ",'Spisak studenata'!E23)</f>
        <v>Luka Radunović</v>
      </c>
      <c r="G110" s="4">
        <f>+IF(ISBLANK('Spisak studenata'!U23),'Spisak studenata'!S23,'Spisak studenata'!U23)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.399999999999999">
      <c r="C111" s="16">
        <f t="shared" si="5"/>
        <v>100</v>
      </c>
      <c r="D111" s="15" t="str">
        <f>'Spisak studenata'!B24</f>
        <v>11/20</v>
      </c>
      <c r="E111" s="14">
        <f>'Spisak studenata'!C24</f>
        <v>0</v>
      </c>
      <c r="F111" s="17" t="str">
        <f>CONCATENATE('Spisak studenata'!D24," ",'Spisak studenata'!E24)</f>
        <v>Jovana Pavlović</v>
      </c>
      <c r="G111" s="4">
        <f>+IF(ISBLANK('Spisak studenata'!U24),'Spisak studenata'!S24,'Spisak studenata'!U24)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.399999999999999">
      <c r="C112" s="16">
        <f t="shared" si="5"/>
        <v>101</v>
      </c>
      <c r="D112" s="15" t="str">
        <f>'Spisak studenata'!B25</f>
        <v>12/20</v>
      </c>
      <c r="E112" s="14">
        <f>'Spisak studenata'!C25</f>
        <v>0</v>
      </c>
      <c r="F112" s="17" t="str">
        <f>CONCATENATE('Spisak studenata'!D25," ",'Spisak studenata'!E25)</f>
        <v>Stefan Konatar</v>
      </c>
      <c r="G112" s="4">
        <f>+IF(ISBLANK('Spisak studenata'!U25),'Spisak studenata'!S25,'Spisak studenata'!U25)</f>
        <v>14</v>
      </c>
      <c r="H112" s="4">
        <f>IF(ISBLANK('Spisak studenata'!Z113),'Spisak studenata'!Y113,'Spisak studenata'!Z113)</f>
        <v>0</v>
      </c>
      <c r="I112" s="4">
        <f t="shared" si="3"/>
        <v>14</v>
      </c>
      <c r="J112" s="4" t="str">
        <f t="shared" si="4"/>
        <v>F</v>
      </c>
    </row>
    <row r="113" spans="3:10" ht="17.399999999999999">
      <c r="C113" s="16">
        <f t="shared" si="5"/>
        <v>102</v>
      </c>
      <c r="D113" s="15" t="str">
        <f>'Spisak studenata'!B26</f>
        <v>13/20</v>
      </c>
      <c r="E113" s="14">
        <f>'Spisak studenata'!C26</f>
        <v>0</v>
      </c>
      <c r="F113" s="17" t="str">
        <f>CONCATENATE('Spisak studenata'!D26," ",'Spisak studenata'!E26)</f>
        <v>Veljko Škatarić</v>
      </c>
      <c r="G113" s="4">
        <f>+IF(ISBLANK('Spisak studenata'!U26),'Spisak studenata'!S26,'Spisak studenata'!U26)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.399999999999999">
      <c r="C114" s="16">
        <f t="shared" si="5"/>
        <v>103</v>
      </c>
      <c r="D114" s="15" t="str">
        <f>'Spisak studenata'!B27</f>
        <v>14/20</v>
      </c>
      <c r="E114" s="14">
        <f>'Spisak studenata'!C27</f>
        <v>0</v>
      </c>
      <c r="F114" s="17" t="str">
        <f>CONCATENATE('Spisak studenata'!D27," ",'Spisak studenata'!E27)</f>
        <v>Iva Radulović</v>
      </c>
      <c r="G114" s="4">
        <f>+IF(ISBLANK('Spisak studenata'!U27),'Spisak studenata'!S27,'Spisak studenata'!U27)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.399999999999999">
      <c r="C115" s="16">
        <f t="shared" si="5"/>
        <v>104</v>
      </c>
      <c r="D115" s="15" t="str">
        <f>'Spisak studenata'!B28</f>
        <v>15/20</v>
      </c>
      <c r="E115" s="14">
        <f>'Spisak studenata'!C28</f>
        <v>0</v>
      </c>
      <c r="F115" s="17" t="str">
        <f>CONCATENATE('Spisak studenata'!D28," ",'Spisak studenata'!E28)</f>
        <v>Stana Kovačević</v>
      </c>
      <c r="G115" s="4">
        <f>+IF(ISBLANK('Spisak studenata'!U28),'Spisak studenata'!S28,'Spisak studenata'!U28)</f>
        <v>6</v>
      </c>
      <c r="H115" s="4">
        <f>IF(ISBLANK('Spisak studenata'!Z116),'Spisak studenata'!Y116,'Spisak studenata'!Z116)</f>
        <v>0</v>
      </c>
      <c r="I115" s="4">
        <f t="shared" si="3"/>
        <v>6</v>
      </c>
      <c r="J115" s="4" t="str">
        <f t="shared" si="4"/>
        <v>F</v>
      </c>
    </row>
    <row r="116" spans="3:10" ht="17.399999999999999">
      <c r="C116" s="16">
        <f t="shared" si="5"/>
        <v>105</v>
      </c>
      <c r="D116" s="15" t="str">
        <f>'Spisak studenata'!B29</f>
        <v>16/20</v>
      </c>
      <c r="E116" s="14">
        <f>'Spisak studenata'!C29</f>
        <v>0</v>
      </c>
      <c r="F116" s="17" t="str">
        <f>CONCATENATE('Spisak studenata'!D29," ",'Spisak studenata'!E29)</f>
        <v>Miloš Sekulić</v>
      </c>
      <c r="G116" s="4">
        <f>+IF(ISBLANK('Spisak studenata'!U29),'Spisak studenata'!S29,'Spisak studenata'!U29)</f>
        <v>3</v>
      </c>
      <c r="H116" s="4">
        <f>IF(ISBLANK('Spisak studenata'!Z117),'Spisak studenata'!Y117,'Spisak studenata'!Z117)</f>
        <v>0</v>
      </c>
      <c r="I116" s="4">
        <f t="shared" si="3"/>
        <v>3</v>
      </c>
      <c r="J116" s="4" t="str">
        <f t="shared" si="4"/>
        <v>F</v>
      </c>
    </row>
    <row r="117" spans="3:10" ht="17.399999999999999">
      <c r="C117" s="16">
        <f t="shared" si="5"/>
        <v>106</v>
      </c>
      <c r="D117" s="15" t="str">
        <f>'Spisak studenata'!B30</f>
        <v>17/20</v>
      </c>
      <c r="E117" s="14">
        <f>'Spisak studenata'!C30</f>
        <v>0</v>
      </c>
      <c r="F117" s="17" t="str">
        <f>CONCATENATE('Spisak studenata'!D30," ",'Spisak studenata'!E30)</f>
        <v>Nina Drobnjak</v>
      </c>
      <c r="G117" s="4">
        <f>+IF(ISBLANK('Spisak studenata'!U30),'Spisak studenata'!S30,'Spisak studenata'!U30)</f>
        <v>6</v>
      </c>
      <c r="H117" s="4">
        <f>IF(ISBLANK('Spisak studenata'!Z118),'Spisak studenata'!Y118,'Spisak studenata'!Z118)</f>
        <v>0</v>
      </c>
      <c r="I117" s="4">
        <f t="shared" si="3"/>
        <v>6</v>
      </c>
      <c r="J117" s="4" t="str">
        <f t="shared" si="4"/>
        <v>F</v>
      </c>
    </row>
    <row r="118" spans="3:10" ht="17.399999999999999">
      <c r="C118" s="16">
        <f t="shared" si="5"/>
        <v>107</v>
      </c>
      <c r="D118" s="15" t="str">
        <f>'Spisak studenata'!B31</f>
        <v>18/20</v>
      </c>
      <c r="E118" s="14">
        <f>'Spisak studenata'!C31</f>
        <v>0</v>
      </c>
      <c r="F118" s="17" t="str">
        <f>CONCATENATE('Spisak studenata'!D31," ",'Spisak studenata'!E31)</f>
        <v>Amina Adžibulić</v>
      </c>
      <c r="G118" s="4">
        <f>+IF(ISBLANK('Spisak studenata'!U31),'Spisak studenata'!S31,'Spisak studenata'!U31)</f>
        <v>10</v>
      </c>
      <c r="H118" s="4">
        <f>IF(ISBLANK('Spisak studenata'!Z119),'Spisak studenata'!Y119,'Spisak studenata'!Z119)</f>
        <v>0</v>
      </c>
      <c r="I118" s="4">
        <f t="shared" si="3"/>
        <v>10</v>
      </c>
      <c r="J118" s="4" t="str">
        <f t="shared" si="4"/>
        <v>F</v>
      </c>
    </row>
    <row r="119" spans="3:10" ht="17.399999999999999">
      <c r="C119" s="16">
        <f t="shared" si="5"/>
        <v>108</v>
      </c>
      <c r="D119" s="15" t="str">
        <f>'Spisak studenata'!B32</f>
        <v>19/20</v>
      </c>
      <c r="E119" s="14">
        <f>'Spisak studenata'!C32</f>
        <v>0</v>
      </c>
      <c r="F119" s="17" t="str">
        <f>CONCATENATE('Spisak studenata'!D32," ",'Spisak studenata'!E32)</f>
        <v xml:space="preserve">Jovan </v>
      </c>
      <c r="G119" s="4">
        <f>+IF(ISBLANK('Spisak studenata'!U32),'Spisak studenata'!S32,'Spisak studenata'!U32)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.399999999999999">
      <c r="C120" s="16">
        <f t="shared" si="5"/>
        <v>109</v>
      </c>
      <c r="D120" s="15" t="str">
        <f>'Spisak studenata'!B33</f>
        <v>20/20</v>
      </c>
      <c r="E120" s="14">
        <f>'Spisak studenata'!C33</f>
        <v>0</v>
      </c>
      <c r="F120" s="17" t="str">
        <f>CONCATENATE('Spisak studenata'!D33," ",'Spisak studenata'!E33)</f>
        <v>Velimir Spalević</v>
      </c>
      <c r="G120" s="4">
        <f>+IF(ISBLANK('Spisak studenata'!U33),'Spisak studenata'!S33,'Spisak studenata'!U33)</f>
        <v>3</v>
      </c>
      <c r="H120" s="4">
        <f>IF(ISBLANK('Spisak studenata'!Z121),'Spisak studenata'!Y121,'Spisak studenata'!Z121)</f>
        <v>0</v>
      </c>
      <c r="I120" s="4">
        <f t="shared" si="3"/>
        <v>3</v>
      </c>
      <c r="J120" s="4" t="str">
        <f t="shared" si="4"/>
        <v>F</v>
      </c>
    </row>
    <row r="121" spans="3:10" ht="17.399999999999999">
      <c r="C121" s="16">
        <f t="shared" si="5"/>
        <v>110</v>
      </c>
      <c r="D121" s="15" t="str">
        <f>'Spisak studenata'!B34</f>
        <v>21/20</v>
      </c>
      <c r="E121" s="14">
        <f>'Spisak studenata'!C34</f>
        <v>0</v>
      </c>
      <c r="F121" s="17" t="str">
        <f>CONCATENATE('Spisak studenata'!D34," ",'Spisak studenata'!E34)</f>
        <v>Ivona Ivančević</v>
      </c>
      <c r="G121" s="4">
        <f>+IF(ISBLANK('Spisak studenata'!U34),'Spisak studenata'!S34,'Spisak studenata'!U34)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.399999999999999">
      <c r="C122" s="16">
        <f t="shared" si="5"/>
        <v>111</v>
      </c>
      <c r="D122" s="15" t="str">
        <f>'Spisak studenata'!B35</f>
        <v>22/20</v>
      </c>
      <c r="E122" s="14">
        <f>'Spisak studenata'!C35</f>
        <v>0</v>
      </c>
      <c r="F122" s="17" t="str">
        <f>CONCATENATE('Spisak studenata'!D35," ",'Spisak studenata'!E35)</f>
        <v>Ana Lalić</v>
      </c>
      <c r="G122" s="4">
        <f>+IF(ISBLANK('Spisak studenata'!U35),'Spisak studenata'!S35,'Spisak studenata'!U35)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.399999999999999">
      <c r="C123" s="16">
        <f t="shared" si="5"/>
        <v>112</v>
      </c>
      <c r="D123" s="15" t="str">
        <f>'Spisak studenata'!B36</f>
        <v>23/20</v>
      </c>
      <c r="E123" s="14">
        <f>'Spisak studenata'!C36</f>
        <v>0</v>
      </c>
      <c r="F123" s="17" t="str">
        <f>CONCATENATE('Spisak studenata'!D36," ",'Spisak studenata'!E36)</f>
        <v>Ivana Milović</v>
      </c>
      <c r="G123" s="4">
        <f>+IF(ISBLANK('Spisak studenata'!U36),'Spisak studenata'!S36,'Spisak studenata'!U36)</f>
        <v>13</v>
      </c>
      <c r="H123" s="4">
        <f>IF(ISBLANK('Spisak studenata'!Z124),'Spisak studenata'!Y124,'Spisak studenata'!Z124)</f>
        <v>0</v>
      </c>
      <c r="I123" s="4">
        <f t="shared" si="3"/>
        <v>13</v>
      </c>
      <c r="J123" s="4" t="str">
        <f t="shared" si="4"/>
        <v>F</v>
      </c>
    </row>
    <row r="124" spans="3:10" ht="17.399999999999999">
      <c r="C124" s="16">
        <f t="shared" si="5"/>
        <v>113</v>
      </c>
      <c r="D124" s="15" t="str">
        <f>'Spisak studenata'!B37</f>
        <v>24/20</v>
      </c>
      <c r="E124" s="14">
        <f>'Spisak studenata'!C37</f>
        <v>0</v>
      </c>
      <c r="F124" s="17" t="str">
        <f>CONCATENATE('Spisak studenata'!D37," ",'Spisak studenata'!E37)</f>
        <v>Andrijana Marsenić</v>
      </c>
      <c r="G124" s="4">
        <f>+IF(ISBLANK('Spisak studenata'!U37),'Spisak studenata'!S37,'Spisak studenata'!U37)</f>
        <v>15</v>
      </c>
      <c r="H124" s="4">
        <f>IF(ISBLANK('Spisak studenata'!Z125),'Spisak studenata'!Y125,'Spisak studenata'!Z125)</f>
        <v>0</v>
      </c>
      <c r="I124" s="4">
        <f t="shared" si="3"/>
        <v>15</v>
      </c>
      <c r="J124" s="4" t="str">
        <f t="shared" si="4"/>
        <v>F</v>
      </c>
    </row>
    <row r="125" spans="3:10" ht="17.399999999999999">
      <c r="C125" s="16">
        <f t="shared" si="5"/>
        <v>114</v>
      </c>
      <c r="D125" s="15" t="str">
        <f>'Spisak studenata'!B38</f>
        <v>25/20</v>
      </c>
      <c r="E125" s="14">
        <f>'Spisak studenata'!C38</f>
        <v>0</v>
      </c>
      <c r="F125" s="17" t="str">
        <f>CONCATENATE('Spisak studenata'!D38," ",'Spisak studenata'!E38)</f>
        <v>Milena Đuranović</v>
      </c>
      <c r="G125" s="4">
        <f>+IF(ISBLANK('Spisak studenata'!U38),'Spisak studenata'!S38,'Spisak studenata'!U38)</f>
        <v>6</v>
      </c>
      <c r="H125" s="4">
        <f>IF(ISBLANK('Spisak studenata'!Z126),'Spisak studenata'!Y126,'Spisak studenata'!Z126)</f>
        <v>0</v>
      </c>
      <c r="I125" s="4">
        <f t="shared" si="3"/>
        <v>6</v>
      </c>
      <c r="J125" s="4" t="str">
        <f t="shared" si="4"/>
        <v>F</v>
      </c>
    </row>
    <row r="126" spans="3:10" ht="17.399999999999999">
      <c r="C126" s="16">
        <f t="shared" si="5"/>
        <v>115</v>
      </c>
      <c r="D126" s="15" t="str">
        <f>'Spisak studenata'!B39</f>
        <v>26/20</v>
      </c>
      <c r="E126" s="14">
        <f>'Spisak studenata'!C39</f>
        <v>0</v>
      </c>
      <c r="F126" s="17" t="str">
        <f>CONCATENATE('Spisak studenata'!D39," ",'Spisak studenata'!E39)</f>
        <v>Ana-Marija Vađon</v>
      </c>
      <c r="G126" s="4">
        <f>+IF(ISBLANK('Spisak studenata'!U39),'Spisak studenata'!S39,'Spisak studenata'!U39)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.399999999999999">
      <c r="C127" s="16">
        <f t="shared" si="5"/>
        <v>116</v>
      </c>
      <c r="D127" s="15" t="str">
        <f>'Spisak studenata'!B40</f>
        <v>27/20</v>
      </c>
      <c r="E127" s="14">
        <f>'Spisak studenata'!C40</f>
        <v>0</v>
      </c>
      <c r="F127" s="17" t="str">
        <f>CONCATENATE('Spisak studenata'!D40," ",'Spisak studenata'!E40)</f>
        <v>Ksenija Irić</v>
      </c>
      <c r="G127" s="4">
        <f>+IF(ISBLANK('Spisak studenata'!U40),'Spisak studenata'!S40,'Spisak studenata'!U40)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.399999999999999">
      <c r="C128" s="16">
        <f t="shared" si="5"/>
        <v>117</v>
      </c>
      <c r="D128" s="15" t="str">
        <f>'Spisak studenata'!B41</f>
        <v>28/20</v>
      </c>
      <c r="E128" s="14">
        <f>'Spisak studenata'!C41</f>
        <v>0</v>
      </c>
      <c r="F128" s="17" t="str">
        <f>CONCATENATE('Spisak studenata'!D41," ",'Spisak studenata'!E41)</f>
        <v>Miloš Ječmenica</v>
      </c>
      <c r="G128" s="4">
        <f>+IF(ISBLANK('Spisak studenata'!U41),'Spisak studenata'!S41,'Spisak studenata'!U41)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.399999999999999">
      <c r="C129" s="16">
        <f t="shared" si="5"/>
        <v>118</v>
      </c>
      <c r="D129" s="15" t="str">
        <f>'Spisak studenata'!B42</f>
        <v>29/20</v>
      </c>
      <c r="E129" s="14">
        <f>'Spisak studenata'!C42</f>
        <v>0</v>
      </c>
      <c r="F129" s="17" t="str">
        <f>CONCATENATE('Spisak studenata'!D42," ",'Spisak studenata'!E42)</f>
        <v>Vladimir Koprivica</v>
      </c>
      <c r="G129" s="4">
        <f>+IF(ISBLANK('Spisak studenata'!U42),'Spisak studenata'!S42,'Spisak studenata'!U42)</f>
        <v>27</v>
      </c>
      <c r="H129" s="4">
        <f>IF(ISBLANK('Spisak studenata'!Z130),'Spisak studenata'!Y130,'Spisak studenata'!Z130)</f>
        <v>0</v>
      </c>
      <c r="I129" s="4">
        <f t="shared" si="3"/>
        <v>27</v>
      </c>
      <c r="J129" s="4" t="str">
        <f t="shared" si="4"/>
        <v>F</v>
      </c>
    </row>
    <row r="130" spans="3:10" ht="17.399999999999999">
      <c r="C130" s="16">
        <f t="shared" si="5"/>
        <v>119</v>
      </c>
      <c r="D130" s="15" t="str">
        <f>'Spisak studenata'!B43</f>
        <v>30/20</v>
      </c>
      <c r="E130" s="14">
        <f>'Spisak studenata'!C43</f>
        <v>0</v>
      </c>
      <c r="F130" s="17" t="str">
        <f>CONCATENATE('Spisak studenata'!D43," ",'Spisak studenata'!E43)</f>
        <v>Veljko Glomazić</v>
      </c>
      <c r="G130" s="4">
        <f>+IF(ISBLANK('Spisak studenata'!U43),'Spisak studenata'!S43,'Spisak studenata'!U43)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.399999999999999">
      <c r="C131" s="16">
        <f t="shared" si="5"/>
        <v>120</v>
      </c>
      <c r="D131" s="15" t="str">
        <f>'Spisak studenata'!B44</f>
        <v>31/20</v>
      </c>
      <c r="E131" s="14">
        <f>'Spisak studenata'!C44</f>
        <v>0</v>
      </c>
      <c r="F131" s="17" t="str">
        <f>CONCATENATE('Spisak studenata'!D44," ",'Spisak studenata'!E44)</f>
        <v>Ivona Škatarić</v>
      </c>
      <c r="G131" s="4">
        <f>+IF(ISBLANK('Spisak studenata'!U44),'Spisak studenata'!S44,'Spisak studenata'!U44)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.399999999999999">
      <c r="C132" s="16">
        <f t="shared" si="5"/>
        <v>121</v>
      </c>
      <c r="D132" s="15" t="str">
        <f>'Spisak studenata'!B45</f>
        <v>32/20</v>
      </c>
      <c r="E132" s="14">
        <f>'Spisak studenata'!C45</f>
        <v>0</v>
      </c>
      <c r="F132" s="17" t="str">
        <f>CONCATENATE('Spisak studenata'!D45," ",'Spisak studenata'!E45)</f>
        <v>Veronika Lukić</v>
      </c>
      <c r="G132" s="4">
        <f>+IF(ISBLANK('Spisak studenata'!U45),'Spisak studenata'!S45,'Spisak studenata'!U45)</f>
        <v>6</v>
      </c>
      <c r="H132" s="4">
        <f>IF(ISBLANK('Spisak studenata'!Z133),'Spisak studenata'!Y133,'Spisak studenata'!Z133)</f>
        <v>0</v>
      </c>
      <c r="I132" s="4">
        <f t="shared" si="3"/>
        <v>6</v>
      </c>
      <c r="J132" s="4" t="str">
        <f t="shared" si="4"/>
        <v>F</v>
      </c>
    </row>
    <row r="133" spans="3:10" ht="17.399999999999999">
      <c r="C133" s="16">
        <f t="shared" si="5"/>
        <v>122</v>
      </c>
      <c r="D133" s="15" t="str">
        <f>'Spisak studenata'!B46</f>
        <v>33/20</v>
      </c>
      <c r="E133" s="14">
        <f>'Spisak studenata'!C46</f>
        <v>0</v>
      </c>
      <c r="F133" s="17" t="str">
        <f>CONCATENATE('Spisak studenata'!D46," ",'Spisak studenata'!E46)</f>
        <v>Aleksa Manović</v>
      </c>
      <c r="G133" s="4">
        <f>+IF(ISBLANK('Spisak studenata'!U46),'Spisak studenata'!S46,'Spisak studenata'!U46)</f>
        <v>6</v>
      </c>
      <c r="H133" s="4">
        <f>IF(ISBLANK('Spisak studenata'!Z134),'Spisak studenata'!Y134,'Spisak studenata'!Z134)</f>
        <v>0</v>
      </c>
      <c r="I133" s="4">
        <f t="shared" si="3"/>
        <v>6</v>
      </c>
      <c r="J133" s="4" t="str">
        <f t="shared" si="4"/>
        <v>F</v>
      </c>
    </row>
    <row r="134" spans="3:10" ht="17.399999999999999">
      <c r="C134" s="16">
        <f t="shared" si="5"/>
        <v>123</v>
      </c>
      <c r="D134" s="15" t="str">
        <f>'Spisak studenata'!B47</f>
        <v>34/20</v>
      </c>
      <c r="E134" s="14">
        <f>'Spisak studenata'!C47</f>
        <v>0</v>
      </c>
      <c r="F134" s="17" t="str">
        <f>CONCATENATE('Spisak studenata'!D47," ",'Spisak studenata'!E47)</f>
        <v>Nina Vulićević</v>
      </c>
      <c r="G134" s="4">
        <f>+IF(ISBLANK('Spisak studenata'!U47),'Spisak studenata'!S47,'Spisak studenata'!U47)</f>
        <v>6</v>
      </c>
      <c r="H134" s="4">
        <f>IF(ISBLANK('Spisak studenata'!Z135),'Spisak studenata'!Y135,'Spisak studenata'!Z135)</f>
        <v>0</v>
      </c>
      <c r="I134" s="4">
        <f t="shared" si="3"/>
        <v>6</v>
      </c>
      <c r="J134" s="4" t="str">
        <f t="shared" si="4"/>
        <v>F</v>
      </c>
    </row>
    <row r="135" spans="3:10" ht="17.399999999999999">
      <c r="C135" s="16">
        <f t="shared" si="5"/>
        <v>124</v>
      </c>
      <c r="D135" s="15" t="str">
        <f>'Spisak studenata'!B48</f>
        <v>35/20</v>
      </c>
      <c r="E135" s="14">
        <f>'Spisak studenata'!C48</f>
        <v>0</v>
      </c>
      <c r="F135" s="17" t="str">
        <f>CONCATENATE('Spisak studenata'!D48," ",'Spisak studenata'!E48)</f>
        <v>Nikolina Đurović</v>
      </c>
      <c r="G135" s="4">
        <f>+IF(ISBLANK('Spisak studenata'!U48),'Spisak studenata'!S48,'Spisak studenata'!U48)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.399999999999999">
      <c r="C136" s="16">
        <f t="shared" si="5"/>
        <v>125</v>
      </c>
      <c r="D136" s="15" t="str">
        <f>'Spisak studenata'!B49</f>
        <v>36/20</v>
      </c>
      <c r="E136" s="14">
        <f>'Spisak studenata'!C49</f>
        <v>0</v>
      </c>
      <c r="F136" s="17" t="str">
        <f>CONCATENATE('Spisak studenata'!D49," ",'Spisak studenata'!E49)</f>
        <v>Marija Radanović</v>
      </c>
      <c r="G136" s="4">
        <f>+IF(ISBLANK('Spisak studenata'!U49),'Spisak studenata'!S49,'Spisak studenata'!U49)</f>
        <v>5</v>
      </c>
      <c r="H136" s="4">
        <f>IF(ISBLANK('Spisak studenata'!Z137),'Spisak studenata'!Y137,'Spisak studenata'!Z137)</f>
        <v>0</v>
      </c>
      <c r="I136" s="4">
        <f t="shared" si="3"/>
        <v>5</v>
      </c>
      <c r="J136" s="4" t="str">
        <f t="shared" si="4"/>
        <v>F</v>
      </c>
    </row>
    <row r="137" spans="3:10" ht="17.399999999999999">
      <c r="C137" s="16">
        <f t="shared" si="5"/>
        <v>126</v>
      </c>
      <c r="D137" s="15" t="str">
        <f>'Spisak studenata'!B50</f>
        <v>37/20</v>
      </c>
      <c r="E137" s="14">
        <f>'Spisak studenata'!C50</f>
        <v>0</v>
      </c>
      <c r="F137" s="17" t="str">
        <f>CONCATENATE('Spisak studenata'!D50," ",'Spisak studenata'!E50)</f>
        <v>Nika Savović</v>
      </c>
      <c r="G137" s="4">
        <f>+IF(ISBLANK('Spisak studenata'!U50),'Spisak studenata'!S50,'Spisak studenata'!U50)</f>
        <v>3</v>
      </c>
      <c r="H137" s="4">
        <f>IF(ISBLANK('Spisak studenata'!Z138),'Spisak studenata'!Y138,'Spisak studenata'!Z138)</f>
        <v>0</v>
      </c>
      <c r="I137" s="4">
        <f t="shared" si="3"/>
        <v>3</v>
      </c>
      <c r="J137" s="4" t="str">
        <f t="shared" si="4"/>
        <v>F</v>
      </c>
    </row>
    <row r="138" spans="3:10" ht="17.399999999999999">
      <c r="C138" s="16">
        <f t="shared" si="5"/>
        <v>127</v>
      </c>
      <c r="D138" s="15" t="str">
        <f>'Spisak studenata'!B51</f>
        <v>38/20</v>
      </c>
      <c r="E138" s="14">
        <f>'Spisak studenata'!C51</f>
        <v>0</v>
      </c>
      <c r="F138" s="17" t="str">
        <f>CONCATENATE('Spisak studenata'!D51," ",'Spisak studenata'!E51)</f>
        <v>Ivan Stanišić</v>
      </c>
      <c r="G138" s="4">
        <f>+IF(ISBLANK('Spisak studenata'!U51),'Spisak studenata'!S51,'Spisak studenata'!U51)</f>
        <v>3</v>
      </c>
      <c r="H138" s="4">
        <f>IF(ISBLANK('Spisak studenata'!Z139),'Spisak studenata'!Y139,'Spisak studenata'!Z139)</f>
        <v>0</v>
      </c>
      <c r="I138" s="4">
        <f t="shared" si="3"/>
        <v>3</v>
      </c>
      <c r="J138" s="4" t="str">
        <f t="shared" si="4"/>
        <v>F</v>
      </c>
    </row>
    <row r="139" spans="3:10" ht="17.399999999999999">
      <c r="C139" s="16">
        <f t="shared" si="5"/>
        <v>128</v>
      </c>
      <c r="D139" s="15" t="str">
        <f>'Spisak studenata'!B52</f>
        <v>39/20</v>
      </c>
      <c r="E139" s="14">
        <f>'Spisak studenata'!C52</f>
        <v>0</v>
      </c>
      <c r="F139" s="17" t="str">
        <f>CONCATENATE('Spisak studenata'!D52," ",'Spisak studenata'!E52)</f>
        <v>Ivana Nikolić</v>
      </c>
      <c r="G139" s="4">
        <f>+IF(ISBLANK('Spisak studenata'!U52),'Spisak studenata'!S52,'Spisak studenata'!U52)</f>
        <v>8</v>
      </c>
      <c r="H139" s="4">
        <f>IF(ISBLANK('Spisak studenata'!Z140),'Spisak studenata'!Y140,'Spisak studenata'!Z140)</f>
        <v>0</v>
      </c>
      <c r="I139" s="4">
        <f t="shared" si="3"/>
        <v>8</v>
      </c>
      <c r="J139" s="4" t="str">
        <f t="shared" si="4"/>
        <v>F</v>
      </c>
    </row>
    <row r="140" spans="3:10" ht="17.399999999999999">
      <c r="C140" s="16">
        <f t="shared" si="5"/>
        <v>129</v>
      </c>
      <c r="D140" s="15" t="str">
        <f>'Spisak studenata'!B53</f>
        <v>40/20</v>
      </c>
      <c r="E140" s="14">
        <f>'Spisak studenata'!C53</f>
        <v>0</v>
      </c>
      <c r="F140" s="17" t="str">
        <f>CONCATENATE('Spisak studenata'!D53," ",'Spisak studenata'!E53)</f>
        <v>Marko Adžić</v>
      </c>
      <c r="G140" s="4">
        <f>+IF(ISBLANK('Spisak studenata'!U53),'Spisak studenata'!S53,'Spisak studenata'!U53)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.399999999999999">
      <c r="C141" s="16">
        <f t="shared" si="5"/>
        <v>130</v>
      </c>
      <c r="D141" s="15" t="str">
        <f>'Spisak studenata'!B54</f>
        <v>41/20</v>
      </c>
      <c r="E141" s="14">
        <f>'Spisak studenata'!C54</f>
        <v>0</v>
      </c>
      <c r="F141" s="17" t="str">
        <f>CONCATENATE('Spisak studenata'!D54," ",'Spisak studenata'!E54)</f>
        <v>Igor Rakočević</v>
      </c>
      <c r="G141" s="4">
        <f>+IF(ISBLANK('Spisak studenata'!U54),'Spisak studenata'!S54,'Spisak studenata'!U54)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.399999999999999">
      <c r="C142" s="16">
        <f t="shared" si="5"/>
        <v>131</v>
      </c>
      <c r="D142" s="15" t="str">
        <f>'Spisak studenata'!B55</f>
        <v>42/20</v>
      </c>
      <c r="E142" s="14">
        <f>'Spisak studenata'!C55</f>
        <v>0</v>
      </c>
      <c r="F142" s="17" t="str">
        <f>CONCATENATE('Spisak studenata'!D55," ",'Spisak studenata'!E55)</f>
        <v>Katarina Šoškić</v>
      </c>
      <c r="G142" s="4">
        <f>+IF(ISBLANK('Spisak studenata'!U55),'Spisak studenata'!S55,'Spisak studenata'!U55)</f>
        <v>3</v>
      </c>
      <c r="H142" s="4">
        <f>IF(ISBLANK('Spisak studenata'!Z143),'Spisak studenata'!Y143,'Spisak studenata'!Z143)</f>
        <v>0</v>
      </c>
      <c r="I142" s="4">
        <f t="shared" si="6"/>
        <v>3</v>
      </c>
      <c r="J142" s="4" t="str">
        <f t="shared" si="7"/>
        <v>F</v>
      </c>
    </row>
    <row r="143" spans="3:10" ht="17.399999999999999">
      <c r="C143" s="16">
        <f t="shared" si="5"/>
        <v>132</v>
      </c>
      <c r="D143" s="15" t="str">
        <f>'Spisak studenata'!B56</f>
        <v>43/20</v>
      </c>
      <c r="E143" s="14">
        <f>'Spisak studenata'!C56</f>
        <v>0</v>
      </c>
      <c r="F143" s="17" t="str">
        <f>CONCATENATE('Spisak studenata'!D56," ",'Spisak studenata'!E56)</f>
        <v>Nina Zarubica</v>
      </c>
      <c r="G143" s="4">
        <f>+IF(ISBLANK('Spisak studenata'!U56),'Spisak studenata'!S56,'Spisak studenata'!U56)</f>
        <v>5</v>
      </c>
      <c r="H143" s="4">
        <f>IF(ISBLANK('Spisak studenata'!Z144),'Spisak studenata'!Y144,'Spisak studenata'!Z144)</f>
        <v>0</v>
      </c>
      <c r="I143" s="4">
        <f t="shared" si="6"/>
        <v>5</v>
      </c>
      <c r="J143" s="4" t="str">
        <f t="shared" si="7"/>
        <v>F</v>
      </c>
    </row>
    <row r="144" spans="3:10" ht="17.399999999999999">
      <c r="C144" s="16">
        <f t="shared" si="5"/>
        <v>133</v>
      </c>
      <c r="D144" s="15" t="str">
        <f>'Spisak studenata'!B57</f>
        <v>44/20</v>
      </c>
      <c r="E144" s="14">
        <f>'Spisak studenata'!C57</f>
        <v>0</v>
      </c>
      <c r="F144" s="17" t="str">
        <f>CONCATENATE('Spisak studenata'!D57," ",'Spisak studenata'!E57)</f>
        <v>Mihajlo Popović</v>
      </c>
      <c r="G144" s="4">
        <f>+IF(ISBLANK('Spisak studenata'!U57),'Spisak studenata'!S57,'Spisak studenata'!U57)</f>
        <v>5</v>
      </c>
      <c r="H144" s="4">
        <f>IF(ISBLANK('Spisak studenata'!Z145),'Spisak studenata'!Y145,'Spisak studenata'!Z145)</f>
        <v>0</v>
      </c>
      <c r="I144" s="4">
        <f t="shared" si="6"/>
        <v>5</v>
      </c>
      <c r="J144" s="4" t="str">
        <f t="shared" si="7"/>
        <v>F</v>
      </c>
    </row>
    <row r="145" spans="3:10" ht="17.399999999999999">
      <c r="C145" s="16">
        <f t="shared" si="5"/>
        <v>134</v>
      </c>
      <c r="D145" s="15" t="str">
        <f>'Spisak studenata'!B58</f>
        <v>45/20</v>
      </c>
      <c r="E145" s="14">
        <f>'Spisak studenata'!C58</f>
        <v>0</v>
      </c>
      <c r="F145" s="17" t="str">
        <f>CONCATENATE('Spisak studenata'!D58," ",'Spisak studenata'!E58)</f>
        <v>Aleksa Popović</v>
      </c>
      <c r="G145" s="4">
        <f>+IF(ISBLANK('Spisak studenata'!U58),'Spisak studenata'!S58,'Spisak studenata'!U58)</f>
        <v>14</v>
      </c>
      <c r="H145" s="4">
        <f>IF(ISBLANK('Spisak studenata'!Z146),'Spisak studenata'!Y146,'Spisak studenata'!Z146)</f>
        <v>0</v>
      </c>
      <c r="I145" s="4">
        <f t="shared" si="6"/>
        <v>14</v>
      </c>
      <c r="J145" s="4" t="str">
        <f t="shared" si="7"/>
        <v>F</v>
      </c>
    </row>
    <row r="146" spans="3:10" ht="17.399999999999999">
      <c r="C146" s="16">
        <f t="shared" si="5"/>
        <v>135</v>
      </c>
      <c r="D146" s="15" t="str">
        <f>'Spisak studenata'!B59</f>
        <v>46/20</v>
      </c>
      <c r="E146" s="14">
        <f>'Spisak studenata'!C59</f>
        <v>0</v>
      </c>
      <c r="F146" s="17" t="str">
        <f>CONCATENATE('Spisak studenata'!D59," ",'Spisak studenata'!E59)</f>
        <v>Varvara Grbavčević</v>
      </c>
      <c r="G146" s="4">
        <f>+IF(ISBLANK('Spisak studenata'!U59),'Spisak studenata'!S59,'Spisak studenata'!U59)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.399999999999999">
      <c r="C147" s="16">
        <f t="shared" si="5"/>
        <v>136</v>
      </c>
      <c r="D147" s="15" t="str">
        <f>'Spisak studenata'!B60</f>
        <v>47/20</v>
      </c>
      <c r="E147" s="14">
        <f>'Spisak studenata'!C60</f>
        <v>0</v>
      </c>
      <c r="F147" s="17" t="str">
        <f>CONCATENATE('Spisak studenata'!D60," ",'Spisak studenata'!E60)</f>
        <v>Mirjana Stojaković</v>
      </c>
      <c r="G147" s="4">
        <f>+IF(ISBLANK('Spisak studenata'!U60),'Spisak studenata'!S60,'Spisak studenata'!U60)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.399999999999999">
      <c r="C148" s="16">
        <f t="shared" si="5"/>
        <v>137</v>
      </c>
      <c r="D148" s="15" t="str">
        <f>'Spisak studenata'!B61</f>
        <v>48/20</v>
      </c>
      <c r="E148" s="14">
        <f>'Spisak studenata'!C61</f>
        <v>0</v>
      </c>
      <c r="F148" s="17" t="str">
        <f>CONCATENATE('Spisak studenata'!D61," ",'Spisak studenata'!E61)</f>
        <v>Aleksa Džaković</v>
      </c>
      <c r="G148" s="4">
        <f>+IF(ISBLANK('Spisak studenata'!U61),'Spisak studenata'!S61,'Spisak studenata'!U61)</f>
        <v>3</v>
      </c>
      <c r="H148" s="4">
        <f>IF(ISBLANK('Spisak studenata'!Z149),'Spisak studenata'!Y149,'Spisak studenata'!Z149)</f>
        <v>0</v>
      </c>
      <c r="I148" s="4">
        <f t="shared" si="6"/>
        <v>3</v>
      </c>
      <c r="J148" s="4" t="str">
        <f t="shared" si="7"/>
        <v>F</v>
      </c>
    </row>
    <row r="149" spans="3:10" ht="17.399999999999999">
      <c r="C149" s="16">
        <f t="shared" si="5"/>
        <v>138</v>
      </c>
      <c r="D149" s="15" t="str">
        <f>'Spisak studenata'!B62</f>
        <v>49/20</v>
      </c>
      <c r="E149" s="14">
        <f>'Spisak studenata'!C62</f>
        <v>0</v>
      </c>
      <c r="F149" s="17" t="str">
        <f>CONCATENATE('Spisak studenata'!D62," ",'Spisak studenata'!E62)</f>
        <v>Luka Mugoša</v>
      </c>
      <c r="G149" s="4">
        <f>+IF(ISBLANK('Spisak studenata'!U62),'Spisak studenata'!S62,'Spisak studenata'!U62)</f>
        <v>6</v>
      </c>
      <c r="H149" s="4">
        <f>IF(ISBLANK('Spisak studenata'!Z150),'Spisak studenata'!Y150,'Spisak studenata'!Z150)</f>
        <v>0</v>
      </c>
      <c r="I149" s="4">
        <f t="shared" si="6"/>
        <v>6</v>
      </c>
      <c r="J149" s="4" t="str">
        <f t="shared" si="7"/>
        <v>F</v>
      </c>
    </row>
    <row r="150" spans="3:10" ht="17.399999999999999">
      <c r="C150" s="16">
        <f t="shared" si="5"/>
        <v>139</v>
      </c>
      <c r="D150" s="15" t="str">
        <f>'Spisak studenata'!B63</f>
        <v>50/20</v>
      </c>
      <c r="E150" s="14">
        <f>'Spisak studenata'!C63</f>
        <v>0</v>
      </c>
      <c r="F150" s="17" t="str">
        <f>CONCATENATE('Spisak studenata'!D63," ",'Spisak studenata'!E63)</f>
        <v>Nađa Ivanović</v>
      </c>
      <c r="G150" s="4">
        <f>+IF(ISBLANK('Spisak studenata'!U63),'Spisak studenata'!S63,'Spisak studenata'!U63)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.399999999999999">
      <c r="C151" s="16">
        <f t="shared" si="5"/>
        <v>140</v>
      </c>
      <c r="D151" s="15" t="str">
        <f>'Spisak studenata'!B64</f>
        <v>51/20</v>
      </c>
      <c r="E151" s="14">
        <f>'Spisak studenata'!C64</f>
        <v>0</v>
      </c>
      <c r="F151" s="17" t="str">
        <f>CONCATENATE('Spisak studenata'!D64," ",'Spisak studenata'!E64)</f>
        <v>Danijela Mitrović</v>
      </c>
      <c r="G151" s="4">
        <f>+IF(ISBLANK('Spisak studenata'!U64),'Spisak studenata'!S64,'Spisak studenata'!U64)</f>
        <v>15</v>
      </c>
      <c r="H151" s="4">
        <f>IF(ISBLANK('Spisak studenata'!Z152),'Spisak studenata'!Y152,'Spisak studenata'!Z152)</f>
        <v>0</v>
      </c>
      <c r="I151" s="4">
        <f t="shared" si="6"/>
        <v>15</v>
      </c>
      <c r="J151" s="4" t="str">
        <f t="shared" si="7"/>
        <v>F</v>
      </c>
    </row>
    <row r="152" spans="3:10" ht="17.399999999999999">
      <c r="C152" s="16">
        <f t="shared" si="5"/>
        <v>141</v>
      </c>
      <c r="D152" s="15" t="str">
        <f>'Spisak studenata'!B65</f>
        <v>52/20</v>
      </c>
      <c r="E152" s="14">
        <f>'Spisak studenata'!C65</f>
        <v>0</v>
      </c>
      <c r="F152" s="17" t="str">
        <f>CONCATENATE('Spisak studenata'!D65," ",'Spisak studenata'!E65)</f>
        <v>Jana Sandić</v>
      </c>
      <c r="G152" s="4">
        <f>+IF(ISBLANK('Spisak studenata'!U65),'Spisak studenata'!S65,'Spisak studenata'!U65)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.399999999999999">
      <c r="C153" s="16">
        <f t="shared" si="5"/>
        <v>142</v>
      </c>
      <c r="D153" s="15" t="str">
        <f>'Spisak studenata'!B66</f>
        <v>53/20</v>
      </c>
      <c r="E153" s="14">
        <f>'Spisak studenata'!C66</f>
        <v>0</v>
      </c>
      <c r="F153" s="17" t="str">
        <f>CONCATENATE('Spisak studenata'!D66," ",'Spisak studenata'!E66)</f>
        <v>Anđela Vuković</v>
      </c>
      <c r="G153" s="4">
        <f>+IF(ISBLANK('Spisak studenata'!U66),'Spisak studenata'!S66,'Spisak studenata'!U66)</f>
        <v>3</v>
      </c>
      <c r="H153" s="4">
        <f>IF(ISBLANK('Spisak studenata'!Z154),'Spisak studenata'!Y154,'Spisak studenata'!Z154)</f>
        <v>0</v>
      </c>
      <c r="I153" s="4">
        <f t="shared" si="6"/>
        <v>3</v>
      </c>
      <c r="J153" s="4" t="str">
        <f t="shared" si="7"/>
        <v>F</v>
      </c>
    </row>
    <row r="154" spans="3:10" ht="17.399999999999999">
      <c r="C154" s="16">
        <f t="shared" si="5"/>
        <v>143</v>
      </c>
      <c r="D154" s="15" t="str">
        <f>'Spisak studenata'!B67</f>
        <v>54/20</v>
      </c>
      <c r="E154" s="14">
        <f>'Spisak studenata'!C67</f>
        <v>0</v>
      </c>
      <c r="F154" s="17" t="str">
        <f>CONCATENATE('Spisak studenata'!D67," ",'Spisak studenata'!E67)</f>
        <v>Milica Starovlah</v>
      </c>
      <c r="G154" s="4">
        <f>+IF(ISBLANK('Spisak studenata'!U67),'Spisak studenata'!S67,'Spisak studenata'!U67)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.399999999999999">
      <c r="C155" s="16">
        <f t="shared" si="5"/>
        <v>144</v>
      </c>
      <c r="D155" s="15" t="str">
        <f>'Spisak studenata'!B68</f>
        <v>55/20</v>
      </c>
      <c r="E155" s="14">
        <f>'Spisak studenata'!C68</f>
        <v>0</v>
      </c>
      <c r="F155" s="17" t="str">
        <f>CONCATENATE('Spisak studenata'!D68," ",'Spisak studenata'!E68)</f>
        <v>Ilma Alispahić</v>
      </c>
      <c r="G155" s="4">
        <f>+IF(ISBLANK('Spisak studenata'!U68),'Spisak studenata'!S68,'Spisak studenata'!U68)</f>
        <v>8</v>
      </c>
      <c r="H155" s="4">
        <f>IF(ISBLANK('Spisak studenata'!Z156),'Spisak studenata'!Y156,'Spisak studenata'!Z156)</f>
        <v>0</v>
      </c>
      <c r="I155" s="4">
        <f t="shared" si="6"/>
        <v>8</v>
      </c>
      <c r="J155" s="4" t="str">
        <f t="shared" si="7"/>
        <v>F</v>
      </c>
    </row>
    <row r="156" spans="3:10" ht="17.399999999999999">
      <c r="C156" s="16">
        <f t="shared" si="5"/>
        <v>145</v>
      </c>
      <c r="D156" s="15" t="str">
        <f>'Spisak studenata'!B69</f>
        <v>56/20</v>
      </c>
      <c r="E156" s="14">
        <f>'Spisak studenata'!C69</f>
        <v>0</v>
      </c>
      <c r="F156" s="17" t="str">
        <f>CONCATENATE('Spisak studenata'!D69," ",'Spisak studenata'!E69)</f>
        <v>Amela Bekto</v>
      </c>
      <c r="G156" s="4">
        <f>+IF(ISBLANK('Spisak studenata'!U69),'Spisak studenata'!S69,'Spisak studenata'!U69)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.399999999999999">
      <c r="C157" s="16">
        <f t="shared" si="5"/>
        <v>146</v>
      </c>
      <c r="D157" s="15" t="str">
        <f>'Spisak studenata'!B70</f>
        <v>57/20</v>
      </c>
      <c r="E157" s="14">
        <f>'Spisak studenata'!C70</f>
        <v>0</v>
      </c>
      <c r="F157" s="17" t="str">
        <f>CONCATENATE('Spisak studenata'!D70," ",'Spisak studenata'!E70)</f>
        <v>Damir Šukurica</v>
      </c>
      <c r="G157" s="4">
        <f>+IF(ISBLANK('Spisak studenata'!U70),'Spisak studenata'!S70,'Spisak studenata'!U70)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">
      <c r="C158" s="13"/>
      <c r="D158" s="18"/>
      <c r="E158" s="19"/>
    </row>
    <row r="159" spans="3:10" ht="15">
      <c r="C159" s="13"/>
      <c r="D159" s="18"/>
      <c r="E159" s="19"/>
    </row>
  </sheetData>
  <mergeCells count="13">
    <mergeCell ref="C8:F8"/>
    <mergeCell ref="G8:J8"/>
    <mergeCell ref="C5:I5"/>
    <mergeCell ref="C6:J6"/>
    <mergeCell ref="C7:F7"/>
    <mergeCell ref="G7:J7"/>
    <mergeCell ref="C9:F9"/>
    <mergeCell ref="G9:J9"/>
    <mergeCell ref="C10:C11"/>
    <mergeCell ref="F10:F11"/>
    <mergeCell ref="G10:I10"/>
    <mergeCell ref="J10:J11"/>
    <mergeCell ref="D10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4"/>
  <cols>
    <col min="1" max="1" width="13.44140625" customWidth="1"/>
    <col min="2" max="2" width="13.21875" customWidth="1"/>
    <col min="3" max="3" width="15.77734375" customWidth="1"/>
  </cols>
  <sheetData>
    <row r="1" spans="1:19">
      <c r="A1" s="25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71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7.6">
      <c r="A4" s="35" t="s">
        <v>38</v>
      </c>
      <c r="B4" s="27" t="s">
        <v>70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39</v>
      </c>
      <c r="B5" s="27" t="s">
        <v>40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7.399999999999999">
      <c r="A8" s="130" t="s">
        <v>42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spans="1:19">
      <c r="A9" s="131" t="s">
        <v>43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>
      <c r="A10" s="131" t="s">
        <v>58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2" t="s">
        <v>44</v>
      </c>
      <c r="B12" s="135" t="s">
        <v>45</v>
      </c>
      <c r="C12" s="135" t="s">
        <v>46</v>
      </c>
      <c r="D12" s="138" t="s">
        <v>47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 t="s">
        <v>32</v>
      </c>
      <c r="Q12" s="138"/>
      <c r="R12" s="138"/>
      <c r="S12" s="139"/>
    </row>
    <row r="13" spans="1:19">
      <c r="A13" s="133"/>
      <c r="B13" s="136"/>
      <c r="C13" s="136"/>
      <c r="D13" s="128" t="s">
        <v>48</v>
      </c>
      <c r="E13" s="128"/>
      <c r="F13" s="128" t="s">
        <v>49</v>
      </c>
      <c r="G13" s="128"/>
      <c r="H13" s="128" t="s">
        <v>50</v>
      </c>
      <c r="I13" s="128"/>
      <c r="J13" s="128" t="s">
        <v>51</v>
      </c>
      <c r="K13" s="128"/>
      <c r="L13" s="128" t="s">
        <v>52</v>
      </c>
      <c r="M13" s="128"/>
      <c r="N13" s="128" t="s">
        <v>53</v>
      </c>
      <c r="O13" s="128"/>
      <c r="P13" s="128" t="s">
        <v>54</v>
      </c>
      <c r="Q13" s="128"/>
      <c r="R13" s="128" t="s">
        <v>55</v>
      </c>
      <c r="S13" s="129"/>
    </row>
    <row r="14" spans="1:19" ht="15" thickBot="1">
      <c r="A14" s="134"/>
      <c r="B14" s="137"/>
      <c r="C14" s="137"/>
      <c r="D14" s="28" t="s">
        <v>44</v>
      </c>
      <c r="E14" s="28" t="s">
        <v>56</v>
      </c>
      <c r="F14" s="28" t="s">
        <v>44</v>
      </c>
      <c r="G14" s="28" t="s">
        <v>56</v>
      </c>
      <c r="H14" s="28" t="s">
        <v>44</v>
      </c>
      <c r="I14" s="28" t="s">
        <v>56</v>
      </c>
      <c r="J14" s="28" t="s">
        <v>44</v>
      </c>
      <c r="K14" s="28" t="s">
        <v>56</v>
      </c>
      <c r="L14" s="28" t="s">
        <v>44</v>
      </c>
      <c r="M14" s="28" t="s">
        <v>56</v>
      </c>
      <c r="N14" s="28" t="s">
        <v>44</v>
      </c>
      <c r="O14" s="28" t="s">
        <v>56</v>
      </c>
      <c r="P14" s="28" t="s">
        <v>44</v>
      </c>
      <c r="Q14" s="28" t="s">
        <v>56</v>
      </c>
      <c r="R14" s="28" t="s">
        <v>44</v>
      </c>
      <c r="S14" s="29" t="s">
        <v>56</v>
      </c>
    </row>
    <row r="15" spans="1:19" ht="15" thickBot="1">
      <c r="A15" s="30">
        <v>1</v>
      </c>
      <c r="B15" s="31" t="s">
        <v>72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86</v>
      </c>
      <c r="O15" s="31">
        <f>ROUND(N15/C15*100,1)</f>
        <v>58.9</v>
      </c>
      <c r="P15" s="31">
        <f>D15+F15+H15+J15+L15</f>
        <v>0</v>
      </c>
      <c r="Q15" s="31">
        <f>ROUND(P15/C15*100,1)</f>
        <v>0</v>
      </c>
      <c r="R15" s="31">
        <f>+N15</f>
        <v>86</v>
      </c>
      <c r="S15" s="32">
        <f>ROUND(R15/C15*100,1)</f>
        <v>58.9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57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2021-01-27T16:06:18Z</dcterms:modified>
</cp:coreProperties>
</file>